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Y:\※下水道管理課　総務係　共有フォルダ\経営分析\R7\04_HP掲載依頼\02_掲載\"/>
    </mc:Choice>
  </mc:AlternateContent>
  <xr:revisionPtr revIDLastSave="0" documentId="13_ncr:1_{4ACDA573-BBC7-409C-84C5-247B90BA0AC6}" xr6:coauthVersionLast="47" xr6:coauthVersionMax="47" xr10:uidLastSave="{00000000-0000-0000-0000-000000000000}"/>
  <workbookProtection workbookAlgorithmName="SHA-512" workbookHashValue="o28tT/I2PkKgB0kq1uiBK1XJKBEnJLieBQ6R3t1BekUBKU9h0fFKaD6R2nrj7kAlkG8cyTMSV3v02ztyV3tFrw==" workbookSaltValue="zorroWxHJPnSWm5G+KoQqQ==" workbookSpinCount="100000" lockStructure="1"/>
  <bookViews>
    <workbookView xWindow="-28920" yWindow="-4785"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F85" i="4"/>
  <c r="E85" i="4"/>
  <c r="I10"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<sst xmlns="http://schemas.openxmlformats.org/spreadsheetml/2006/main" count="231" uniqueCount="117">
  <si>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</si>
  <si>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</si>
  <si>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</si>
  <si>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</si>
  <si>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</si>
  <si>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</si>
  <si>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</si>
  <si>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</si>
  <si>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</si>
  <si>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</si>
  <si>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</si>
  <si>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</si>
  <si>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</si>
  <si>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</si>
  <si>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</si>
  <si>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</si>
  <si>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</si>
  <si>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</si>
  <si>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</si>
  <si>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</si>
  <si>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</si>
  <si>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</si>
  <si>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</si>
  <si>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</si>
  <si>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</si>
  <si>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</si>
  <si>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</si>
  <si>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</si>
  <si>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</si>
  <si>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</si>
  <si>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</si>
  <si>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</si>
  <si>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</si>
  <si>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</si>
  <si>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</si>
  <si>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</si>
  <si>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</si>
  <si>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</si>
  <si>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</si>
  <si>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</si>
  <si>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</si>
  <si>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</si>
  <si>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</si>
  <si>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</si>
  <si>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</si>
  <si>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</si>
  <si>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</si>
  <si>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</si>
  <si>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</si>
  <si>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</si>
  <si>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</si>
  <si>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</si>
  <si>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</si>
  <si>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</si>
  <si>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</si>
  <si>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</si>
  <si>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</si>
  <si>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</si>
  <si>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</si>
  <si>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</si>
  <si>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</si>
  <si>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</si>
  <si>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</si>
  <si>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</si>
  <si>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</si>
  <si>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</si>
  <si>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</si>
  <si>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</si>
  <si>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</si>
  <si>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</si>
  <si>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</si>
  <si>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</si>
  <si>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</si>
  <si>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</si>
  <si>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</si>
  <si>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</si>
  <si>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</si>
  <si>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</si>
  <si>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</si>
  <si>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</si>
  <si>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</si>
  <si>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</si>
  <si>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</si>
  <si>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</si>
  <si>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</si>
  <si>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</si>
  <si>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</si>
  <si>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</si>
  <si>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</si>
  <si>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</si>
  <si>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</si>
  <si>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</si>
  <si>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</si>
  <si>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</si>
  <si>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</si>
  <si>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</si>
  <si>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守口市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</si>
  <si>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</si>
  <si>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</si>
  <si>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</si>
  <si>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</si>
  <si>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</si>
  <si>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</si>
  <si>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</si>
  <si>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</si>
  <si>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</si>
  <si>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</si>
  <si>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</si>
  <si>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</si>
  <si>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</si>
  <si>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</si>
  <si>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</si>
  <si>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</si>
  <si>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</si>
  <si>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有形固定資産減価償却率については、年々増加しており、類似団体平均値と比べ高い数値となっております。これは、法定耐用年数に近い資産が多いことを示しております。
　管渠老朽化率については、類似団体平均値と比べ高く、これは守口市が下水道事業を昭和27年から開始しており、その結果、法定耐用年数を経過した管渠を多数保有していることを示しており老朽化が進んでおります。
　管渠改善率については、類似団体平均値と比べ高く、更新が進んでいる状況となっております。これは、老朽管調査に基づきリスク管理を行い、更新工事を実施してきたことによるものです。</t>
    <rPh sb="1" eb="3">
      <t>ユウケイ</t>
    </rPh>
    <rPh sb="3" eb="7">
      <t>コテイシサン</t>
    </rPh>
    <rPh sb="7" eb="12">
      <t>ゲンカショウキャクリツ</t>
    </rPh>
    <rPh sb="18" eb="20">
      <t>ネンネン</t>
    </rPh>
    <rPh sb="20" eb="22">
      <t>ゾウカ</t>
    </rPh>
    <rPh sb="27" eb="29">
      <t>ルイジ</t>
    </rPh>
    <rPh sb="29" eb="31">
      <t>ダンタイ</t>
    </rPh>
    <rPh sb="31" eb="33">
      <t>ヘイキン</t>
    </rPh>
    <rPh sb="33" eb="34">
      <t>アタイ</t>
    </rPh>
    <rPh sb="35" eb="36">
      <t>クラ</t>
    </rPh>
    <rPh sb="37" eb="38">
      <t>タカ</t>
    </rPh>
    <rPh sb="39" eb="41">
      <t>スウチ</t>
    </rPh>
    <rPh sb="54" eb="56">
      <t>ホウテイ</t>
    </rPh>
    <rPh sb="56" eb="60">
      <t>タイヨウネンスウ</t>
    </rPh>
    <rPh sb="61" eb="62">
      <t>チカ</t>
    </rPh>
    <rPh sb="63" eb="65">
      <t>シサン</t>
    </rPh>
    <rPh sb="66" eb="67">
      <t>オオ</t>
    </rPh>
    <rPh sb="71" eb="72">
      <t>シメ</t>
    </rPh>
    <rPh sb="81" eb="83">
      <t>カンキョ</t>
    </rPh>
    <rPh sb="83" eb="86">
      <t>ロウキュウカ</t>
    </rPh>
    <rPh sb="86" eb="87">
      <t>リツ</t>
    </rPh>
    <rPh sb="93" eb="95">
      <t>ルイジ</t>
    </rPh>
    <rPh sb="95" eb="97">
      <t>ダンタイ</t>
    </rPh>
    <rPh sb="97" eb="100">
      <t>ヘイキンアタイ</t>
    </rPh>
    <rPh sb="101" eb="102">
      <t>クラ</t>
    </rPh>
    <rPh sb="103" eb="104">
      <t>タカ</t>
    </rPh>
    <rPh sb="109" eb="112">
      <t>モリグチシ</t>
    </rPh>
    <rPh sb="113" eb="116">
      <t>ゲスイドウ</t>
    </rPh>
    <rPh sb="116" eb="118">
      <t>ジギョウ</t>
    </rPh>
    <rPh sb="119" eb="121">
      <t>ショウワ</t>
    </rPh>
    <rPh sb="123" eb="124">
      <t>トシ</t>
    </rPh>
    <rPh sb="126" eb="128">
      <t>カイシ</t>
    </rPh>
    <rPh sb="135" eb="137">
      <t>ケッカ</t>
    </rPh>
    <rPh sb="138" eb="140">
      <t>ホウテイ</t>
    </rPh>
    <rPh sb="140" eb="144">
      <t>タイヨウネンスウ</t>
    </rPh>
    <rPh sb="145" eb="147">
      <t>ケイカ</t>
    </rPh>
    <rPh sb="149" eb="151">
      <t>カンキョ</t>
    </rPh>
    <rPh sb="152" eb="154">
      <t>タスウ</t>
    </rPh>
    <rPh sb="154" eb="156">
      <t>ホユウ</t>
    </rPh>
    <rPh sb="163" eb="164">
      <t>シメ</t>
    </rPh>
    <rPh sb="168" eb="170">
      <t>ロウキュウ</t>
    </rPh>
    <rPh sb="170" eb="171">
      <t>カ</t>
    </rPh>
    <rPh sb="172" eb="173">
      <t>スス</t>
    </rPh>
    <rPh sb="182" eb="184">
      <t>カンキョ</t>
    </rPh>
    <rPh sb="184" eb="187">
      <t>カイゼンリツ</t>
    </rPh>
    <rPh sb="193" eb="195">
      <t>ルイジ</t>
    </rPh>
    <rPh sb="195" eb="197">
      <t>ダンタイ</t>
    </rPh>
    <rPh sb="197" eb="199">
      <t>ヘイキン</t>
    </rPh>
    <rPh sb="199" eb="200">
      <t>アタイ</t>
    </rPh>
    <rPh sb="201" eb="202">
      <t>クラ</t>
    </rPh>
    <rPh sb="203" eb="204">
      <t>タカ</t>
    </rPh>
    <rPh sb="206" eb="208">
      <t>コウシン</t>
    </rPh>
    <rPh sb="209" eb="210">
      <t>スス</t>
    </rPh>
    <rPh sb="214" eb="216">
      <t>ジョウキョウ</t>
    </rPh>
    <rPh sb="229" eb="232">
      <t>ロウキュウカン</t>
    </rPh>
    <rPh sb="232" eb="234">
      <t>チョウサ</t>
    </rPh>
    <rPh sb="235" eb="236">
      <t>モト</t>
    </rPh>
    <rPh sb="241" eb="243">
      <t>カンリ</t>
    </rPh>
    <rPh sb="244" eb="245">
      <t>オコナ</t>
    </rPh>
    <rPh sb="247" eb="249">
      <t>コウシン</t>
    </rPh>
    <rPh sb="249" eb="251">
      <t>コウジ</t>
    </rPh>
    <rPh sb="252" eb="254">
      <t>ジッシ</t>
    </rPh>
    <phoneticPr fontId="4"/>
  </si>
  <si>
    <t>　守口市の下水道事業は、類似団体平均値と比べて、全体的には健全な状況にあります。
　しかし、今後、下水道施設の老朽化に伴う更新費用の増加に対し、人口減少等による下水道使用料の減少が見込まれることから、民間委託等の推進や企業債発行抑制といった経営改革を推し進め、経常収支比率や流動比率の向上を図る必要があります。
　また、老朽化に対応するため、管渠の改築や施設の大規模更新を控えており、企業債残高対事業規模比率について悪化することが見込まれます。そのため、ストックマネジメント計画や経営戦略に基づき、収入に見合った投資の平準化を図り、計画的かつ効率的に事業に取り組み、安定的な事業運営を行う必要があります。</t>
    <rPh sb="1" eb="4">
      <t>モリグチシ</t>
    </rPh>
    <rPh sb="5" eb="8">
      <t>ゲスイドウ</t>
    </rPh>
    <rPh sb="8" eb="10">
      <t>ジギョウ</t>
    </rPh>
    <rPh sb="12" eb="14">
      <t>ルイジ</t>
    </rPh>
    <rPh sb="14" eb="16">
      <t>ダンタイ</t>
    </rPh>
    <rPh sb="16" eb="18">
      <t>ヘイキン</t>
    </rPh>
    <rPh sb="18" eb="19">
      <t>アタイ</t>
    </rPh>
    <rPh sb="20" eb="21">
      <t>クラ</t>
    </rPh>
    <rPh sb="24" eb="27">
      <t>ゼンタイテキ</t>
    </rPh>
    <rPh sb="29" eb="31">
      <t>ケンゼン</t>
    </rPh>
    <rPh sb="32" eb="34">
      <t>ジョウキョウ</t>
    </rPh>
    <rPh sb="46" eb="48">
      <t>コンゴ</t>
    </rPh>
    <rPh sb="49" eb="52">
      <t>ゲスイドウ</t>
    </rPh>
    <rPh sb="52" eb="54">
      <t>シセツ</t>
    </rPh>
    <rPh sb="55" eb="58">
      <t>ロウキュウカ</t>
    </rPh>
    <rPh sb="59" eb="60">
      <t>トモナ</t>
    </rPh>
    <rPh sb="61" eb="63">
      <t>コウシン</t>
    </rPh>
    <rPh sb="63" eb="65">
      <t>ヒヨウ</t>
    </rPh>
    <rPh sb="66" eb="68">
      <t>ゾウカ</t>
    </rPh>
    <rPh sb="69" eb="70">
      <t>タイ</t>
    </rPh>
    <rPh sb="72" eb="74">
      <t>ジンコウ</t>
    </rPh>
    <rPh sb="74" eb="76">
      <t>ゲンショウ</t>
    </rPh>
    <rPh sb="76" eb="77">
      <t>トウ</t>
    </rPh>
    <rPh sb="80" eb="83">
      <t>ゲスイドウ</t>
    </rPh>
    <rPh sb="83" eb="86">
      <t>シヨウリョウ</t>
    </rPh>
    <rPh sb="87" eb="89">
      <t>ゲンショウ</t>
    </rPh>
    <rPh sb="90" eb="92">
      <t>ミコ</t>
    </rPh>
    <rPh sb="100" eb="102">
      <t>ミンカン</t>
    </rPh>
    <rPh sb="102" eb="104">
      <t>イタク</t>
    </rPh>
    <rPh sb="104" eb="105">
      <t>ナド</t>
    </rPh>
    <rPh sb="106" eb="108">
      <t>スイシン</t>
    </rPh>
    <rPh sb="109" eb="112">
      <t>キギョウサイ</t>
    </rPh>
    <rPh sb="112" eb="114">
      <t>ハッコウ</t>
    </rPh>
    <rPh sb="114" eb="116">
      <t>ヨクセイ</t>
    </rPh>
    <rPh sb="120" eb="122">
      <t>ケイエイ</t>
    </rPh>
    <rPh sb="122" eb="124">
      <t>カイカク</t>
    </rPh>
    <rPh sb="125" eb="126">
      <t>オ</t>
    </rPh>
    <rPh sb="127" eb="128">
      <t>スス</t>
    </rPh>
    <rPh sb="130" eb="132">
      <t>ケイジョウ</t>
    </rPh>
    <rPh sb="132" eb="136">
      <t>シュウシヒリツ</t>
    </rPh>
    <rPh sb="137" eb="139">
      <t>リュウドウ</t>
    </rPh>
    <rPh sb="139" eb="141">
      <t>ヒリツ</t>
    </rPh>
    <rPh sb="142" eb="144">
      <t>コウジョウ</t>
    </rPh>
    <rPh sb="145" eb="146">
      <t>ハカ</t>
    </rPh>
    <rPh sb="147" eb="149">
      <t>ヒツヨウ</t>
    </rPh>
    <rPh sb="160" eb="163">
      <t>ロウキュウカ</t>
    </rPh>
    <rPh sb="164" eb="166">
      <t>タイオウ</t>
    </rPh>
    <phoneticPr fontId="4"/>
  </si>
  <si>
    <r>
      <t>　守口市では、かねてより運転委託等の民間活力の導入により業務を行ってきました。その結果、経常収支比率や経費回収率、汚水処理原価において類似団体平均値と比較しても良好な状況となっております。
　経常収支比率の</t>
    </r>
    <r>
      <rPr>
        <sz val="11"/>
        <color rgb="FFFF0000"/>
        <rFont val="ＭＳ ゴシック"/>
        <family val="3"/>
        <charset val="128"/>
      </rPr>
      <t>増加については、下水道使用料が減少し、下水道施設の維持管理費等が増加したものの、負担金精算金等の雑収益が増加したことによるものです。</t>
    </r>
    <r>
      <rPr>
        <sz val="11"/>
        <color theme="1"/>
        <rFont val="ＭＳ ゴシック"/>
        <family val="3"/>
        <charset val="128"/>
      </rPr>
      <t xml:space="preserve">
　流動比率の増加については、</t>
    </r>
    <r>
      <rPr>
        <sz val="11"/>
        <color rgb="FFFF0000"/>
        <rFont val="ＭＳ ゴシック"/>
        <family val="3"/>
        <charset val="128"/>
      </rPr>
      <t>現金及び預金が減少したものの、それ以上に３月末に完成した工事等の未払金が減少したことが主な要因となっております。</t>
    </r>
    <r>
      <rPr>
        <sz val="11"/>
        <color theme="1"/>
        <rFont val="ＭＳ ゴシック"/>
        <family val="3"/>
        <charset val="128"/>
      </rPr>
      <t>また、類似団体平均値と比較しても良好な状況となっております。
　企業債残高対事業規模比率については、現状は類似団体平均値と比較しても低い数値ですので、投資規模の拡大に余地がある状況となっております。
　なお、施設利用率については、横ばいで推移しており、類似団体平均値と比較しても低いため、処理場のダウンサイジングを視野に入れた検討が必要です。</t>
    </r>
    <rPh sb="1" eb="4">
      <t>モリグチシ</t>
    </rPh>
    <rPh sb="12" eb="14">
      <t>ウンテン</t>
    </rPh>
    <rPh sb="14" eb="16">
      <t>イタク</t>
    </rPh>
    <rPh sb="16" eb="17">
      <t>ナド</t>
    </rPh>
    <rPh sb="18" eb="20">
      <t>ミンカン</t>
    </rPh>
    <rPh sb="20" eb="22">
      <t>カツリョク</t>
    </rPh>
    <rPh sb="23" eb="25">
      <t>ドウニュウ</t>
    </rPh>
    <rPh sb="28" eb="30">
      <t>ギョウム</t>
    </rPh>
    <rPh sb="31" eb="32">
      <t>オコナ</t>
    </rPh>
    <rPh sb="41" eb="43">
      <t>ケッカ</t>
    </rPh>
    <rPh sb="44" eb="46">
      <t>ケイジョウ</t>
    </rPh>
    <rPh sb="46" eb="48">
      <t>シュウシ</t>
    </rPh>
    <rPh sb="48" eb="50">
      <t>ヒリツ</t>
    </rPh>
    <rPh sb="51" eb="53">
      <t>ケイヒ</t>
    </rPh>
    <rPh sb="53" eb="55">
      <t>カイシュウ</t>
    </rPh>
    <rPh sb="55" eb="56">
      <t>リツ</t>
    </rPh>
    <rPh sb="57" eb="59">
      <t>オスイ</t>
    </rPh>
    <rPh sb="59" eb="63">
      <t>ショリゲンカ</t>
    </rPh>
    <rPh sb="67" eb="69">
      <t>ルイジ</t>
    </rPh>
    <rPh sb="69" eb="71">
      <t>ダンタイ</t>
    </rPh>
    <rPh sb="71" eb="73">
      <t>ヘイキン</t>
    </rPh>
    <rPh sb="73" eb="74">
      <t>アタイ</t>
    </rPh>
    <rPh sb="75" eb="77">
      <t>ヒカク</t>
    </rPh>
    <rPh sb="80" eb="82">
      <t>リョウコウ</t>
    </rPh>
    <rPh sb="83" eb="85">
      <t>ジョウキョウ</t>
    </rPh>
    <rPh sb="96" eb="98">
      <t>ケイジョウ</t>
    </rPh>
    <rPh sb="98" eb="100">
      <t>シュウシ</t>
    </rPh>
    <rPh sb="100" eb="102">
      <t>ヒリツ</t>
    </rPh>
    <rPh sb="103" eb="105">
      <t>ゾウカ</t>
    </rPh>
    <rPh sb="111" eb="114">
      <t>ゲスイドウ</t>
    </rPh>
    <rPh sb="114" eb="117">
      <t>シヨウリョウ</t>
    </rPh>
    <rPh sb="118" eb="120">
      <t>ゲンショウ</t>
    </rPh>
    <rPh sb="143" eb="146">
      <t>フタンキン</t>
    </rPh>
    <rPh sb="146" eb="148">
      <t>セイサン</t>
    </rPh>
    <rPh sb="148" eb="149">
      <t>キン</t>
    </rPh>
    <rPh sb="149" eb="150">
      <t>ナド</t>
    </rPh>
    <rPh sb="151" eb="154">
      <t>ザツシュウエキ</t>
    </rPh>
    <rPh sb="155" eb="157">
      <t>ゾウカ</t>
    </rPh>
    <rPh sb="171" eb="173">
      <t>リュウドウ</t>
    </rPh>
    <rPh sb="173" eb="175">
      <t>ヒリツ</t>
    </rPh>
    <rPh sb="176" eb="178">
      <t>ゾウカ</t>
    </rPh>
    <rPh sb="184" eb="186">
      <t>ゲンキン</t>
    </rPh>
    <rPh sb="186" eb="187">
      <t>オヨ</t>
    </rPh>
    <rPh sb="188" eb="190">
      <t>ヨキン</t>
    </rPh>
    <rPh sb="191" eb="193">
      <t>ゲンショウ</t>
    </rPh>
    <rPh sb="201" eb="203">
      <t>イジョウ</t>
    </rPh>
    <rPh sb="205" eb="206">
      <t>ガツ</t>
    </rPh>
    <rPh sb="206" eb="207">
      <t>スエ</t>
    </rPh>
    <rPh sb="208" eb="210">
      <t>カンセイ</t>
    </rPh>
    <rPh sb="212" eb="214">
      <t>コウジ</t>
    </rPh>
    <rPh sb="214" eb="215">
      <t>ナド</t>
    </rPh>
    <rPh sb="216" eb="218">
      <t>ミバラ</t>
    </rPh>
    <rPh sb="218" eb="219">
      <t>キン</t>
    </rPh>
    <rPh sb="220" eb="222">
      <t>ゲンショウ</t>
    </rPh>
    <rPh sb="227" eb="228">
      <t>オモ</t>
    </rPh>
    <rPh sb="229" eb="231">
      <t>ヨウイン</t>
    </rPh>
    <rPh sb="243" eb="245">
      <t>ルイジ</t>
    </rPh>
    <rPh sb="245" eb="247">
      <t>ダンタイ</t>
    </rPh>
    <rPh sb="247" eb="249">
      <t>ヘイキン</t>
    </rPh>
    <rPh sb="249" eb="250">
      <t>アタイ</t>
    </rPh>
    <rPh sb="251" eb="253">
      <t>ヒカク</t>
    </rPh>
    <rPh sb="256" eb="258">
      <t>リョウコウ</t>
    </rPh>
    <rPh sb="259" eb="261">
      <t>ジョウキョウ</t>
    </rPh>
    <rPh sb="272" eb="275">
      <t>キギョウサイ</t>
    </rPh>
    <rPh sb="275" eb="277">
      <t>ザンダカ</t>
    </rPh>
    <rPh sb="277" eb="278">
      <t>タイ</t>
    </rPh>
    <rPh sb="278" eb="280">
      <t>ジギョウ</t>
    </rPh>
    <rPh sb="280" eb="282">
      <t>キボ</t>
    </rPh>
    <rPh sb="282" eb="284">
      <t>ヒリツ</t>
    </rPh>
    <rPh sb="290" eb="292">
      <t>ゲンジョウ</t>
    </rPh>
    <rPh sb="293" eb="295">
      <t>ルイジ</t>
    </rPh>
    <rPh sb="295" eb="297">
      <t>ダンタイ</t>
    </rPh>
    <rPh sb="297" eb="299">
      <t>ヘイキン</t>
    </rPh>
    <rPh sb="299" eb="300">
      <t>アタイ</t>
    </rPh>
    <rPh sb="301" eb="303">
      <t>ヒカク</t>
    </rPh>
    <rPh sb="306" eb="307">
      <t>ヒク</t>
    </rPh>
    <rPh sb="308" eb="310">
      <t>スウチ</t>
    </rPh>
    <rPh sb="315" eb="319">
      <t>トウシキボ</t>
    </rPh>
    <rPh sb="320" eb="322">
      <t>カクダイ</t>
    </rPh>
    <rPh sb="323" eb="325">
      <t>ヨチ</t>
    </rPh>
    <rPh sb="328" eb="330">
      <t>ジョウキョウ</t>
    </rPh>
    <rPh sb="344" eb="346">
      <t>シセツ</t>
    </rPh>
    <rPh sb="346" eb="349">
      <t>リヨウリツ</t>
    </rPh>
    <rPh sb="355" eb="356">
      <t>ヨコ</t>
    </rPh>
    <rPh sb="359" eb="361">
      <t>スイイ</t>
    </rPh>
    <rPh sb="366" eb="368">
      <t>ルイジ</t>
    </rPh>
    <rPh sb="368" eb="370">
      <t>ダンタイ</t>
    </rPh>
    <rPh sb="370" eb="372">
      <t>ヘイキン</t>
    </rPh>
    <rPh sb="372" eb="373">
      <t>アタイ</t>
    </rPh>
    <rPh sb="374" eb="376">
      <t>ヒカク</t>
    </rPh>
    <rPh sb="379" eb="380">
      <t>ヒク</t>
    </rPh>
    <rPh sb="384" eb="387">
      <t>ショリジョウ</t>
    </rPh>
    <rPh sb="397" eb="399">
      <t>シヤ</t>
    </rPh>
    <rPh sb="400" eb="401">
      <t>イ</t>
    </rPh>
    <rPh sb="403" eb="405">
      <t>ケントウ</t>
    </rPh>
    <rPh sb="406" eb="40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</si>
</sst>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0.7</c:v>
                </c:pt>
                <c:pt idx="1">
                  <c:v>0.97</c:v>
                </c:pt>
                <c:pt idx="2">
                  <c:v>0.91</c:v>
                </c:pt>
                <c:pt idx="3">
                  <c:v>0.96</c:v>
                </c:pt>
                <c:pt idx="4">
                  <c:v>0.69</c:v>
                </c:pt>
              </c:numCache>
            </c:numRef>
          </c:val>
          <c:extLst>
            <c:ext xmlns:c16="http://schemas.microsoft.com/office/drawing/2014/chart" uri="{C3380CC4-5D6E-409C-BE32-E72D297353CC}">
              <c16:uniqueId val="{00000000-94E1-4F77-A635-44B1DA5AF51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0.15</c:v>
                </c:pt>
                <c:pt idx="2">
                  <c:v>0.16</c:v>
                </c:pt>
                <c:pt idx="3">
                  <c:v>0.16</c:v>
                </c:pt>
                <c:pt idx="4">
                  <c:v>0.16</c:v>
                </c:pt>
              </c:numCache>
            </c:numRef>
          </c:val>
          <c:smooth val="0"/>
          <c:extLst>
            <c:ext xmlns:c16="http://schemas.microsoft.com/office/drawing/2014/chart" uri="{C3380CC4-5D6E-409C-BE32-E72D297353CC}">
              <c16:uniqueId val="{00000001-94E1-4F77-A635-44B1DA5AF51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56.64</c:v>
                </c:pt>
                <c:pt idx="1">
                  <c:v>57.14</c:v>
                </c:pt>
                <c:pt idx="2">
                  <c:v>50.85</c:v>
                </c:pt>
                <c:pt idx="3">
                  <c:v>49.45</c:v>
                </c:pt>
                <c:pt idx="4">
                  <c:v>50.55</c:v>
                </c:pt>
              </c:numCache>
            </c:numRef>
          </c:val>
          <c:extLst>
            <c:ext xmlns:c16="http://schemas.microsoft.com/office/drawing/2014/chart" uri="{C3380CC4-5D6E-409C-BE32-E72D297353CC}">
              <c16:uniqueId val="{00000000-254B-427D-818A-CE0B32BEB68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64.930000000000007</c:v>
                </c:pt>
                <c:pt idx="1">
                  <c:v>65.680000000000007</c:v>
                </c:pt>
                <c:pt idx="2">
                  <c:v>63.62</c:v>
                </c:pt>
                <c:pt idx="3">
                  <c:v>62.65</c:v>
                </c:pt>
                <c:pt idx="4">
                  <c:v>61.96</c:v>
                </c:pt>
              </c:numCache>
            </c:numRef>
          </c:val>
          <c:smooth val="0"/>
          <c:extLst>
            <c:ext xmlns:c16="http://schemas.microsoft.com/office/drawing/2014/chart" uri="{C3380CC4-5D6E-409C-BE32-E72D297353CC}">
              <c16:uniqueId val="{00000001-254B-427D-818A-CE0B32BEB68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99.99</c:v>
                </c:pt>
                <c:pt idx="1">
                  <c:v>99.99</c:v>
                </c:pt>
                <c:pt idx="2">
                  <c:v>99.99</c:v>
                </c:pt>
                <c:pt idx="3">
                  <c:v>99.99</c:v>
                </c:pt>
                <c:pt idx="4">
                  <c:v>99.99</c:v>
                </c:pt>
              </c:numCache>
            </c:numRef>
          </c:val>
          <c:extLst>
            <c:ext xmlns:c16="http://schemas.microsoft.com/office/drawing/2014/chart" uri="{C3380CC4-5D6E-409C-BE32-E72D297353CC}">
              <c16:uniqueId val="{00000000-EC10-4A3E-BC03-B304682C08D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97.7</c:v>
                </c:pt>
                <c:pt idx="1">
                  <c:v>97.59</c:v>
                </c:pt>
                <c:pt idx="2">
                  <c:v>97.53</c:v>
                </c:pt>
                <c:pt idx="3">
                  <c:v>97.54</c:v>
                </c:pt>
                <c:pt idx="4">
                  <c:v>97.51</c:v>
                </c:pt>
              </c:numCache>
            </c:numRef>
          </c:val>
          <c:smooth val="0"/>
          <c:extLst>
            <c:ext xmlns:c16="http://schemas.microsoft.com/office/drawing/2014/chart" uri="{C3380CC4-5D6E-409C-BE32-E72D297353CC}">
              <c16:uniqueId val="{00000001-EC10-4A3E-BC03-B304682C08D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117.36</c:v>
                </c:pt>
                <c:pt idx="1">
                  <c:v>120.31</c:v>
                </c:pt>
                <c:pt idx="2">
                  <c:v>115.7</c:v>
                </c:pt>
                <c:pt idx="3">
                  <c:v>112.82</c:v>
                </c:pt>
                <c:pt idx="4">
                  <c:v>113.36</c:v>
                </c:pt>
              </c:numCache>
            </c:numRef>
          </c:val>
          <c:extLst>
            <c:ext xmlns:c16="http://schemas.microsoft.com/office/drawing/2014/chart" uri="{C3380CC4-5D6E-409C-BE32-E72D297353CC}">
              <c16:uniqueId val="{00000000-ADD5-439C-8F85-902381B5A05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107.09</c:v>
                </c:pt>
                <c:pt idx="1">
                  <c:v>107.96</c:v>
                </c:pt>
                <c:pt idx="2">
                  <c:v>107.29</c:v>
                </c:pt>
                <c:pt idx="3">
                  <c:v>106.58</c:v>
                </c:pt>
                <c:pt idx="4">
                  <c:v>106.8</c:v>
                </c:pt>
              </c:numCache>
            </c:numRef>
          </c:val>
          <c:smooth val="0"/>
          <c:extLst>
            <c:ext xmlns:c16="http://schemas.microsoft.com/office/drawing/2014/chart" uri="{C3380CC4-5D6E-409C-BE32-E72D297353CC}">
              <c16:uniqueId val="{00000001-ADD5-439C-8F85-902381B5A05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29.79</c:v>
                </c:pt>
                <c:pt idx="1">
                  <c:v>35.479999999999997</c:v>
                </c:pt>
                <c:pt idx="2">
                  <c:v>41.41</c:v>
                </c:pt>
                <c:pt idx="3">
                  <c:v>47.84</c:v>
                </c:pt>
                <c:pt idx="4">
                  <c:v>49.96</c:v>
                </c:pt>
              </c:numCache>
            </c:numRef>
          </c:val>
          <c:extLst>
            <c:ext xmlns:c16="http://schemas.microsoft.com/office/drawing/2014/chart" uri="{C3380CC4-5D6E-409C-BE32-E72D297353CC}">
              <c16:uniqueId val="{00000000-FA26-4E66-B4BF-206F6903A53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23.38</c:v>
                </c:pt>
                <c:pt idx="1">
                  <c:v>24.59</c:v>
                </c:pt>
                <c:pt idx="2">
                  <c:v>26.87</c:v>
                </c:pt>
                <c:pt idx="3">
                  <c:v>29.31</c:v>
                </c:pt>
                <c:pt idx="4">
                  <c:v>31.67</c:v>
                </c:pt>
              </c:numCache>
            </c:numRef>
          </c:val>
          <c:smooth val="0"/>
          <c:extLst>
            <c:ext xmlns:c16="http://schemas.microsoft.com/office/drawing/2014/chart" uri="{C3380CC4-5D6E-409C-BE32-E72D297353CC}">
              <c16:uniqueId val="{00000001-FA26-4E66-B4BF-206F6903A53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21.96</c:v>
                </c:pt>
                <c:pt idx="1">
                  <c:v>23.81</c:v>
                </c:pt>
                <c:pt idx="2">
                  <c:v>30.2</c:v>
                </c:pt>
                <c:pt idx="3">
                  <c:v>33.31</c:v>
                </c:pt>
                <c:pt idx="4">
                  <c:v>35.840000000000003</c:v>
                </c:pt>
              </c:numCache>
            </c:numRef>
          </c:val>
          <c:extLst>
            <c:ext xmlns:c16="http://schemas.microsoft.com/office/drawing/2014/chart" uri="{C3380CC4-5D6E-409C-BE32-E72D297353CC}">
              <c16:uniqueId val="{00000000-69A1-400A-AD1E-5F336FCFBCB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8.1999999999999993</c:v>
                </c:pt>
                <c:pt idx="1">
                  <c:v>9.43</c:v>
                </c:pt>
                <c:pt idx="2">
                  <c:v>12.4</c:v>
                </c:pt>
                <c:pt idx="3">
                  <c:v>13.81</c:v>
                </c:pt>
                <c:pt idx="4">
                  <c:v>15.32</c:v>
                </c:pt>
              </c:numCache>
            </c:numRef>
          </c:val>
          <c:smooth val="0"/>
          <c:extLst>
            <c:ext xmlns:c16="http://schemas.microsoft.com/office/drawing/2014/chart" uri="{C3380CC4-5D6E-409C-BE32-E72D297353CC}">
              <c16:uniqueId val="{00000001-69A1-400A-AD1E-5F336FCFBCB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8CA-4DA9-8903-4EF57EA02AC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0.59</c:v>
                </c:pt>
                <c:pt idx="1">
                  <c:v>0.68</c:v>
                </c:pt>
                <c:pt idx="2">
                  <c:v>0.9</c:v>
                </c:pt>
                <c:pt idx="3">
                  <c:v>1.19</c:v>
                </c:pt>
                <c:pt idx="4">
                  <c:v>1.4</c:v>
                </c:pt>
              </c:numCache>
            </c:numRef>
          </c:val>
          <c:smooth val="0"/>
          <c:extLst>
            <c:ext xmlns:c16="http://schemas.microsoft.com/office/drawing/2014/chart" uri="{C3380CC4-5D6E-409C-BE32-E72D297353CC}">
              <c16:uniqueId val="{00000001-08CA-4DA9-8903-4EF57EA02AC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167.66</c:v>
                </c:pt>
                <c:pt idx="1">
                  <c:v>239.72</c:v>
                </c:pt>
                <c:pt idx="2">
                  <c:v>259.67</c:v>
                </c:pt>
                <c:pt idx="3">
                  <c:v>231.69</c:v>
                </c:pt>
                <c:pt idx="4">
                  <c:v>269.16000000000003</c:v>
                </c:pt>
              </c:numCache>
            </c:numRef>
          </c:val>
          <c:extLst>
            <c:ext xmlns:c16="http://schemas.microsoft.com/office/drawing/2014/chart" uri="{C3380CC4-5D6E-409C-BE32-E72D297353CC}">
              <c16:uniqueId val="{00000000-7D8C-4C43-BFF5-9D7C179E331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77.72</c:v>
                </c:pt>
                <c:pt idx="1">
                  <c:v>86.61</c:v>
                </c:pt>
                <c:pt idx="2">
                  <c:v>100.73</c:v>
                </c:pt>
                <c:pt idx="3">
                  <c:v>108.7</c:v>
                </c:pt>
                <c:pt idx="4">
                  <c:v>120.78</c:v>
                </c:pt>
              </c:numCache>
            </c:numRef>
          </c:val>
          <c:smooth val="0"/>
          <c:extLst>
            <c:ext xmlns:c16="http://schemas.microsoft.com/office/drawing/2014/chart" uri="{C3380CC4-5D6E-409C-BE32-E72D297353CC}">
              <c16:uniqueId val="{00000001-7D8C-4C43-BFF5-9D7C179E331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265.42</c:v>
                </c:pt>
                <c:pt idx="1">
                  <c:v>269.42</c:v>
                </c:pt>
                <c:pt idx="2">
                  <c:v>276.48</c:v>
                </c:pt>
                <c:pt idx="3">
                  <c:v>288.45999999999998</c:v>
                </c:pt>
                <c:pt idx="4">
                  <c:v>315.31</c:v>
                </c:pt>
              </c:numCache>
            </c:numRef>
          </c:val>
          <c:extLst>
            <c:ext xmlns:c16="http://schemas.microsoft.com/office/drawing/2014/chart" uri="{C3380CC4-5D6E-409C-BE32-E72D297353CC}">
              <c16:uniqueId val="{00000000-D433-436F-AECB-9FE8A345A0D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485.6</c:v>
                </c:pt>
                <c:pt idx="1">
                  <c:v>463.93</c:v>
                </c:pt>
                <c:pt idx="2">
                  <c:v>481.88</c:v>
                </c:pt>
                <c:pt idx="3">
                  <c:v>460.03</c:v>
                </c:pt>
                <c:pt idx="4">
                  <c:v>447.27</c:v>
                </c:pt>
              </c:numCache>
            </c:numRef>
          </c:val>
          <c:smooth val="0"/>
          <c:extLst>
            <c:ext xmlns:c16="http://schemas.microsoft.com/office/drawing/2014/chart" uri="{C3380CC4-5D6E-409C-BE32-E72D297353CC}">
              <c16:uniqueId val="{00000001-D433-436F-AECB-9FE8A345A0D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137.63</c:v>
                </c:pt>
                <c:pt idx="1">
                  <c:v>147.83000000000001</c:v>
                </c:pt>
                <c:pt idx="2">
                  <c:v>136.79</c:v>
                </c:pt>
                <c:pt idx="3">
                  <c:v>133.65</c:v>
                </c:pt>
                <c:pt idx="4">
                  <c:v>131.22999999999999</c:v>
                </c:pt>
              </c:numCache>
            </c:numRef>
          </c:val>
          <c:extLst>
            <c:ext xmlns:c16="http://schemas.microsoft.com/office/drawing/2014/chart" uri="{C3380CC4-5D6E-409C-BE32-E72D297353CC}">
              <c16:uniqueId val="{00000000-5509-41E2-9753-4D00363D1B0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99.95</c:v>
                </c:pt>
                <c:pt idx="1">
                  <c:v>103.4</c:v>
                </c:pt>
                <c:pt idx="2">
                  <c:v>101.87</c:v>
                </c:pt>
                <c:pt idx="3">
                  <c:v>101.33</c:v>
                </c:pt>
                <c:pt idx="4">
                  <c:v>101.5</c:v>
                </c:pt>
              </c:numCache>
            </c:numRef>
          </c:val>
          <c:smooth val="0"/>
          <c:extLst>
            <c:ext xmlns:c16="http://schemas.microsoft.com/office/drawing/2014/chart" uri="{C3380CC4-5D6E-409C-BE32-E72D297353CC}">
              <c16:uniqueId val="{00000001-5509-41E2-9753-4D00363D1B0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94.17</c:v>
                </c:pt>
                <c:pt idx="1">
                  <c:v>88.46</c:v>
                </c:pt>
                <c:pt idx="2">
                  <c:v>95.58</c:v>
                </c:pt>
                <c:pt idx="3">
                  <c:v>99.22</c:v>
                </c:pt>
                <c:pt idx="4">
                  <c:v>101.08</c:v>
                </c:pt>
              </c:numCache>
            </c:numRef>
          </c:val>
          <c:extLst>
            <c:ext xmlns:c16="http://schemas.microsoft.com/office/drawing/2014/chart" uri="{C3380CC4-5D6E-409C-BE32-E72D297353CC}">
              <c16:uniqueId val="{00000000-7F1D-4DB9-B97A-32E03B68554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110.21</c:v>
                </c:pt>
                <c:pt idx="1">
                  <c:v>110.26</c:v>
                </c:pt>
                <c:pt idx="2">
                  <c:v>111.88</c:v>
                </c:pt>
                <c:pt idx="3">
                  <c:v>114.16</c:v>
                </c:pt>
                <c:pt idx="4">
                  <c:v>114.28</c:v>
                </c:pt>
              </c:numCache>
            </c:numRef>
          </c:val>
          <c:smooth val="0"/>
          <c:extLst>
            <c:ext xmlns:c16="http://schemas.microsoft.com/office/drawing/2014/chart" uri="{C3380CC4-5D6E-409C-BE32-E72D297353CC}">
              <c16:uniqueId val="{00000001-7F1D-4DB9-B97A-32E03B68554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大阪府　守口市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Aa</v>
      </c>
      <c r="X8" s="64"/>
      <c r="Y8" s="64"/>
      <c r="Z8" s="64"/>
      <c r="AA8" s="64"/>
      <c r="AB8" s="64"/>
      <c r="AC8" s="64"/>
      <c r="AD8" s="65" t="str">
        <f>データ!$M$6</f>
        <v>非設置</v>
      </c>
      <c r="AE8" s="65"/>
      <c r="AF8" s="65"/>
      <c r="AG8" s="65"/>
      <c r="AH8" s="65"/>
      <c r="AI8" s="65"/>
      <c r="AJ8" s="65"/>
      <c r="AK8" s="3"/>
      <c r="AL8" s="45">
        <f>データ!S6</f>
        <v>140923</v>
      </c>
      <c r="AM8" s="45"/>
      <c r="AN8" s="45"/>
      <c r="AO8" s="45"/>
      <c r="AP8" s="45"/>
      <c r="AQ8" s="45"/>
      <c r="AR8" s="45"/>
      <c r="AS8" s="45"/>
      <c r="AT8" s="44">
        <f>データ!T6</f>
        <v>12.71</v>
      </c>
      <c r="AU8" s="44"/>
      <c r="AV8" s="44"/>
      <c r="AW8" s="44"/>
      <c r="AX8" s="44"/>
      <c r="AY8" s="44"/>
      <c r="AZ8" s="44"/>
      <c r="BA8" s="44"/>
      <c r="BB8" s="44">
        <f>データ!U6</f>
        <v>11087.57</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60.04</v>
      </c>
      <c r="J10" s="44"/>
      <c r="K10" s="44"/>
      <c r="L10" s="44"/>
      <c r="M10" s="44"/>
      <c r="N10" s="44"/>
      <c r="O10" s="44"/>
      <c r="P10" s="44">
        <f>データ!P6</f>
        <v>100</v>
      </c>
      <c r="Q10" s="44"/>
      <c r="R10" s="44"/>
      <c r="S10" s="44"/>
      <c r="T10" s="44"/>
      <c r="U10" s="44"/>
      <c r="V10" s="44"/>
      <c r="W10" s="44">
        <f>データ!Q6</f>
        <v>66.17</v>
      </c>
      <c r="X10" s="44"/>
      <c r="Y10" s="44"/>
      <c r="Z10" s="44"/>
      <c r="AA10" s="44"/>
      <c r="AB10" s="44"/>
      <c r="AC10" s="44"/>
      <c r="AD10" s="45">
        <f>データ!R6</f>
        <v>2055</v>
      </c>
      <c r="AE10" s="45"/>
      <c r="AF10" s="45"/>
      <c r="AG10" s="45"/>
      <c r="AH10" s="45"/>
      <c r="AI10" s="45"/>
      <c r="AJ10" s="45"/>
      <c r="AK10" s="2"/>
      <c r="AL10" s="45">
        <f>データ!V6</f>
        <v>140868</v>
      </c>
      <c r="AM10" s="45"/>
      <c r="AN10" s="45"/>
      <c r="AO10" s="45"/>
      <c r="AP10" s="45"/>
      <c r="AQ10" s="45"/>
      <c r="AR10" s="45"/>
      <c r="AS10" s="45"/>
      <c r="AT10" s="44">
        <f>データ!W6</f>
        <v>11.45</v>
      </c>
      <c r="AU10" s="44"/>
      <c r="AV10" s="44"/>
      <c r="AW10" s="44"/>
      <c r="AX10" s="44"/>
      <c r="AY10" s="44"/>
      <c r="AZ10" s="44"/>
      <c r="BA10" s="44"/>
      <c r="BB10" s="44">
        <f>データ!X6</f>
        <v>12302.88</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0X7MhAeuEj+xgnJejGvGcOLTbi345lWoW49DW6ys4qdwmtHIo+dX64n2b+KHFlQZZJ6sJBJJR5ZS1OE3FwCR7A==" saltValue="LEA/qFFAmWbnGFfv3oxyd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272094</v>
      </c>
      <c r="D6" s="19">
        <f t="shared" si="3"/>
        <v>46</v>
      </c>
      <c r="E6" s="19">
        <f t="shared" si="3"/>
        <v>17</v>
      </c>
      <c r="F6" s="19">
        <f t="shared" si="3"/>
        <v>1</v>
      </c>
      <c r="G6" s="19">
        <f t="shared" si="3"/>
        <v>0</v>
      </c>
      <c r="H6" s="19" t="str">
        <f t="shared" si="3"/>
        <v>大阪府　守口市</v>
      </c>
      <c r="I6" s="19" t="str">
        <f t="shared" si="3"/>
        <v>法適用</v>
      </c>
      <c r="J6" s="19" t="str">
        <f t="shared" si="3"/>
        <v>下水道事業</v>
      </c>
      <c r="K6" s="19" t="str">
        <f t="shared" si="3"/>
        <v>公共下水道</v>
      </c>
      <c r="L6" s="19" t="str">
        <f t="shared" si="3"/>
        <v>Aa</v>
      </c>
      <c r="M6" s="19" t="str">
        <f t="shared" si="3"/>
        <v>非設置</v>
      </c>
      <c r="N6" s="20" t="str">
        <f t="shared" si="3"/>
        <v>-</v>
      </c>
      <c r="O6" s="20">
        <f t="shared" si="3"/>
        <v>60.04</v>
      </c>
      <c r="P6" s="20">
        <f t="shared" si="3"/>
        <v>100</v>
      </c>
      <c r="Q6" s="20">
        <f t="shared" si="3"/>
        <v>66.17</v>
      </c>
      <c r="R6" s="20">
        <f t="shared" si="3"/>
        <v>2055</v>
      </c>
      <c r="S6" s="20">
        <f t="shared" si="3"/>
        <v>140923</v>
      </c>
      <c r="T6" s="20">
        <f t="shared" si="3"/>
        <v>12.71</v>
      </c>
      <c r="U6" s="20">
        <f t="shared" si="3"/>
        <v>11087.57</v>
      </c>
      <c r="V6" s="20">
        <f t="shared" si="3"/>
        <v>140868</v>
      </c>
      <c r="W6" s="20">
        <f t="shared" si="3"/>
        <v>11.45</v>
      </c>
      <c r="X6" s="20">
        <f t="shared" si="3"/>
        <v>12302.88</v>
      </c>
      <c r="Y6" s="21">
        <f>IF(Y7="",NA(),Y7)</f>
        <v>117.36</v>
      </c>
      <c r="Z6" s="21">
        <f t="shared" ref="Z6:AH6" si="4">IF(Z7="",NA(),Z7)</f>
        <v>120.31</v>
      </c>
      <c r="AA6" s="21">
        <f t="shared" si="4"/>
        <v>115.7</v>
      </c>
      <c r="AB6" s="21">
        <f t="shared" si="4"/>
        <v>112.82</v>
      </c>
      <c r="AC6" s="21">
        <f t="shared" si="4"/>
        <v>113.36</v>
      </c>
      <c r="AD6" s="21">
        <f t="shared" si="4"/>
        <v>107.09</v>
      </c>
      <c r="AE6" s="21">
        <f t="shared" si="4"/>
        <v>107.96</v>
      </c>
      <c r="AF6" s="21">
        <f t="shared" si="4"/>
        <v>107.29</v>
      </c>
      <c r="AG6" s="21">
        <f t="shared" si="4"/>
        <v>106.58</v>
      </c>
      <c r="AH6" s="21">
        <f t="shared" si="4"/>
        <v>106.8</v>
      </c>
      <c r="AI6" s="20" t="str">
        <f>IF(AI7="","",IF(AI7="-","【-】","【"&amp;SUBSTITUTE(TEXT(AI7,"#,##0.00"),"-","△")&amp;"】"))</f>
        <v>【105.36】</v>
      </c>
      <c r="AJ6" s="20">
        <f>IF(AJ7="",NA(),AJ7)</f>
        <v>0</v>
      </c>
      <c r="AK6" s="20">
        <f t="shared" ref="AK6:AS6" si="5">IF(AK7="",NA(),AK7)</f>
        <v>0</v>
      </c>
      <c r="AL6" s="20">
        <f t="shared" si="5"/>
        <v>0</v>
      </c>
      <c r="AM6" s="20">
        <f t="shared" si="5"/>
        <v>0</v>
      </c>
      <c r="AN6" s="20">
        <f t="shared" si="5"/>
        <v>0</v>
      </c>
      <c r="AO6" s="21">
        <f t="shared" si="5"/>
        <v>0.59</v>
      </c>
      <c r="AP6" s="21">
        <f t="shared" si="5"/>
        <v>0.68</v>
      </c>
      <c r="AQ6" s="21">
        <f t="shared" si="5"/>
        <v>0.9</v>
      </c>
      <c r="AR6" s="21">
        <f t="shared" si="5"/>
        <v>1.19</v>
      </c>
      <c r="AS6" s="21">
        <f t="shared" si="5"/>
        <v>1.4</v>
      </c>
      <c r="AT6" s="20" t="str">
        <f>IF(AT7="","",IF(AT7="-","【-】","【"&amp;SUBSTITUTE(TEXT(AT7,"#,##0.00"),"-","△")&amp;"】"))</f>
        <v>【3.12】</v>
      </c>
      <c r="AU6" s="21">
        <f>IF(AU7="",NA(),AU7)</f>
        <v>167.66</v>
      </c>
      <c r="AV6" s="21">
        <f t="shared" ref="AV6:BD6" si="6">IF(AV7="",NA(),AV7)</f>
        <v>239.72</v>
      </c>
      <c r="AW6" s="21">
        <f t="shared" si="6"/>
        <v>259.67</v>
      </c>
      <c r="AX6" s="21">
        <f t="shared" si="6"/>
        <v>231.69</v>
      </c>
      <c r="AY6" s="21">
        <f t="shared" si="6"/>
        <v>269.16000000000003</v>
      </c>
      <c r="AZ6" s="21">
        <f t="shared" si="6"/>
        <v>77.72</v>
      </c>
      <c r="BA6" s="21">
        <f t="shared" si="6"/>
        <v>86.61</v>
      </c>
      <c r="BB6" s="21">
        <f t="shared" si="6"/>
        <v>100.73</v>
      </c>
      <c r="BC6" s="21">
        <f t="shared" si="6"/>
        <v>108.7</v>
      </c>
      <c r="BD6" s="21">
        <f t="shared" si="6"/>
        <v>120.78</v>
      </c>
      <c r="BE6" s="20" t="str">
        <f>IF(BE7="","",IF(BE7="-","【-】","【"&amp;SUBSTITUTE(TEXT(BE7,"#,##0.00"),"-","△")&amp;"】"))</f>
        <v>【82.75】</v>
      </c>
      <c r="BF6" s="21">
        <f>IF(BF7="",NA(),BF7)</f>
        <v>265.42</v>
      </c>
      <c r="BG6" s="21">
        <f t="shared" ref="BG6:BO6" si="7">IF(BG7="",NA(),BG7)</f>
        <v>269.42</v>
      </c>
      <c r="BH6" s="21">
        <f t="shared" si="7"/>
        <v>276.48</v>
      </c>
      <c r="BI6" s="21">
        <f t="shared" si="7"/>
        <v>288.45999999999998</v>
      </c>
      <c r="BJ6" s="21">
        <f t="shared" si="7"/>
        <v>315.31</v>
      </c>
      <c r="BK6" s="21">
        <f t="shared" si="7"/>
        <v>485.6</v>
      </c>
      <c r="BL6" s="21">
        <f t="shared" si="7"/>
        <v>463.93</v>
      </c>
      <c r="BM6" s="21">
        <f t="shared" si="7"/>
        <v>481.88</v>
      </c>
      <c r="BN6" s="21">
        <f t="shared" si="7"/>
        <v>460.03</v>
      </c>
      <c r="BO6" s="21">
        <f t="shared" si="7"/>
        <v>447.27</v>
      </c>
      <c r="BP6" s="20" t="str">
        <f>IF(BP7="","",IF(BP7="-","【-】","【"&amp;SUBSTITUTE(TEXT(BP7,"#,##0.00"),"-","△")&amp;"】"))</f>
        <v>【602.56】</v>
      </c>
      <c r="BQ6" s="21">
        <f>IF(BQ7="",NA(),BQ7)</f>
        <v>137.63</v>
      </c>
      <c r="BR6" s="21">
        <f t="shared" ref="BR6:BZ6" si="8">IF(BR7="",NA(),BR7)</f>
        <v>147.83000000000001</v>
      </c>
      <c r="BS6" s="21">
        <f t="shared" si="8"/>
        <v>136.79</v>
      </c>
      <c r="BT6" s="21">
        <f t="shared" si="8"/>
        <v>133.65</v>
      </c>
      <c r="BU6" s="21">
        <f t="shared" si="8"/>
        <v>131.22999999999999</v>
      </c>
      <c r="BV6" s="21">
        <f t="shared" si="8"/>
        <v>99.95</v>
      </c>
      <c r="BW6" s="21">
        <f t="shared" si="8"/>
        <v>103.4</v>
      </c>
      <c r="BX6" s="21">
        <f t="shared" si="8"/>
        <v>101.87</v>
      </c>
      <c r="BY6" s="21">
        <f t="shared" si="8"/>
        <v>101.33</v>
      </c>
      <c r="BZ6" s="21">
        <f t="shared" si="8"/>
        <v>101.5</v>
      </c>
      <c r="CA6" s="20" t="str">
        <f>IF(CA7="","",IF(CA7="-","【-】","【"&amp;SUBSTITUTE(TEXT(CA7,"#,##0.00"),"-","△")&amp;"】"))</f>
        <v>【97.94】</v>
      </c>
      <c r="CB6" s="21">
        <f>IF(CB7="",NA(),CB7)</f>
        <v>94.17</v>
      </c>
      <c r="CC6" s="21">
        <f t="shared" ref="CC6:CK6" si="9">IF(CC7="",NA(),CC7)</f>
        <v>88.46</v>
      </c>
      <c r="CD6" s="21">
        <f t="shared" si="9"/>
        <v>95.58</v>
      </c>
      <c r="CE6" s="21">
        <f t="shared" si="9"/>
        <v>99.22</v>
      </c>
      <c r="CF6" s="21">
        <f t="shared" si="9"/>
        <v>101.08</v>
      </c>
      <c r="CG6" s="21">
        <f t="shared" si="9"/>
        <v>110.21</v>
      </c>
      <c r="CH6" s="21">
        <f t="shared" si="9"/>
        <v>110.26</v>
      </c>
      <c r="CI6" s="21">
        <f t="shared" si="9"/>
        <v>111.88</v>
      </c>
      <c r="CJ6" s="21">
        <f t="shared" si="9"/>
        <v>114.16</v>
      </c>
      <c r="CK6" s="21">
        <f t="shared" si="9"/>
        <v>114.28</v>
      </c>
      <c r="CL6" s="20" t="str">
        <f>IF(CL7="","",IF(CL7="-","【-】","【"&amp;SUBSTITUTE(TEXT(CL7,"#,##0.00"),"-","△")&amp;"】"))</f>
        <v>【140.98】</v>
      </c>
      <c r="CM6" s="21">
        <f>IF(CM7="",NA(),CM7)</f>
        <v>56.64</v>
      </c>
      <c r="CN6" s="21">
        <f t="shared" ref="CN6:CV6" si="10">IF(CN7="",NA(),CN7)</f>
        <v>57.14</v>
      </c>
      <c r="CO6" s="21">
        <f t="shared" si="10"/>
        <v>50.85</v>
      </c>
      <c r="CP6" s="21">
        <f t="shared" si="10"/>
        <v>49.45</v>
      </c>
      <c r="CQ6" s="21">
        <f t="shared" si="10"/>
        <v>50.55</v>
      </c>
      <c r="CR6" s="21">
        <f t="shared" si="10"/>
        <v>64.930000000000007</v>
      </c>
      <c r="CS6" s="21">
        <f t="shared" si="10"/>
        <v>65.680000000000007</v>
      </c>
      <c r="CT6" s="21">
        <f t="shared" si="10"/>
        <v>63.62</v>
      </c>
      <c r="CU6" s="21">
        <f t="shared" si="10"/>
        <v>62.65</v>
      </c>
      <c r="CV6" s="21">
        <f t="shared" si="10"/>
        <v>61.96</v>
      </c>
      <c r="CW6" s="20" t="str">
        <f>IF(CW7="","",IF(CW7="-","【-】","【"&amp;SUBSTITUTE(TEXT(CW7,"#,##0.00"),"-","△")&amp;"】"))</f>
        <v>【60.13】</v>
      </c>
      <c r="CX6" s="21">
        <f>IF(CX7="",NA(),CX7)</f>
        <v>99.99</v>
      </c>
      <c r="CY6" s="21">
        <f t="shared" ref="CY6:DG6" si="11">IF(CY7="",NA(),CY7)</f>
        <v>99.99</v>
      </c>
      <c r="CZ6" s="21">
        <f t="shared" si="11"/>
        <v>99.99</v>
      </c>
      <c r="DA6" s="21">
        <f t="shared" si="11"/>
        <v>99.99</v>
      </c>
      <c r="DB6" s="21">
        <f t="shared" si="11"/>
        <v>99.99</v>
      </c>
      <c r="DC6" s="21">
        <f t="shared" si="11"/>
        <v>97.7</v>
      </c>
      <c r="DD6" s="21">
        <f t="shared" si="11"/>
        <v>97.59</v>
      </c>
      <c r="DE6" s="21">
        <f t="shared" si="11"/>
        <v>97.53</v>
      </c>
      <c r="DF6" s="21">
        <f t="shared" si="11"/>
        <v>97.54</v>
      </c>
      <c r="DG6" s="21">
        <f t="shared" si="11"/>
        <v>97.51</v>
      </c>
      <c r="DH6" s="20" t="str">
        <f>IF(DH7="","",IF(DH7="-","【-】","【"&amp;SUBSTITUTE(TEXT(DH7,"#,##0.00"),"-","△")&amp;"】"))</f>
        <v>【96.00】</v>
      </c>
      <c r="DI6" s="21">
        <f>IF(DI7="",NA(),DI7)</f>
        <v>29.79</v>
      </c>
      <c r="DJ6" s="21">
        <f t="shared" ref="DJ6:DR6" si="12">IF(DJ7="",NA(),DJ7)</f>
        <v>35.479999999999997</v>
      </c>
      <c r="DK6" s="21">
        <f t="shared" si="12"/>
        <v>41.41</v>
      </c>
      <c r="DL6" s="21">
        <f t="shared" si="12"/>
        <v>47.84</v>
      </c>
      <c r="DM6" s="21">
        <f t="shared" si="12"/>
        <v>49.96</v>
      </c>
      <c r="DN6" s="21">
        <f t="shared" si="12"/>
        <v>23.38</v>
      </c>
      <c r="DO6" s="21">
        <f t="shared" si="12"/>
        <v>24.59</v>
      </c>
      <c r="DP6" s="21">
        <f t="shared" si="12"/>
        <v>26.87</v>
      </c>
      <c r="DQ6" s="21">
        <f t="shared" si="12"/>
        <v>29.31</v>
      </c>
      <c r="DR6" s="21">
        <f t="shared" si="12"/>
        <v>31.67</v>
      </c>
      <c r="DS6" s="20" t="str">
        <f>IF(DS7="","",IF(DS7="-","【-】","【"&amp;SUBSTITUTE(TEXT(DS7,"#,##0.00"),"-","△")&amp;"】"))</f>
        <v>【42.20】</v>
      </c>
      <c r="DT6" s="21">
        <f>IF(DT7="",NA(),DT7)</f>
        <v>21.96</v>
      </c>
      <c r="DU6" s="21">
        <f t="shared" ref="DU6:EC6" si="13">IF(DU7="",NA(),DU7)</f>
        <v>23.81</v>
      </c>
      <c r="DV6" s="21">
        <f t="shared" si="13"/>
        <v>30.2</v>
      </c>
      <c r="DW6" s="21">
        <f t="shared" si="13"/>
        <v>33.31</v>
      </c>
      <c r="DX6" s="21">
        <f t="shared" si="13"/>
        <v>35.840000000000003</v>
      </c>
      <c r="DY6" s="21">
        <f t="shared" si="13"/>
        <v>8.1999999999999993</v>
      </c>
      <c r="DZ6" s="21">
        <f t="shared" si="13"/>
        <v>9.43</v>
      </c>
      <c r="EA6" s="21">
        <f t="shared" si="13"/>
        <v>12.4</v>
      </c>
      <c r="EB6" s="21">
        <f t="shared" si="13"/>
        <v>13.81</v>
      </c>
      <c r="EC6" s="21">
        <f t="shared" si="13"/>
        <v>15.32</v>
      </c>
      <c r="ED6" s="20" t="str">
        <f>IF(ED7="","",IF(ED7="-","【-】","【"&amp;SUBSTITUTE(TEXT(ED7,"#,##0.00"),"-","△")&amp;"】"))</f>
        <v>【9.46】</v>
      </c>
      <c r="EE6" s="21">
        <f>IF(EE7="",NA(),EE7)</f>
        <v>0.7</v>
      </c>
      <c r="EF6" s="21">
        <f t="shared" ref="EF6:EN6" si="14">IF(EF7="",NA(),EF7)</f>
        <v>0.97</v>
      </c>
      <c r="EG6" s="21">
        <f t="shared" si="14"/>
        <v>0.91</v>
      </c>
      <c r="EH6" s="21">
        <f t="shared" si="14"/>
        <v>0.96</v>
      </c>
      <c r="EI6" s="21">
        <f t="shared" si="14"/>
        <v>0.69</v>
      </c>
      <c r="EJ6" s="21">
        <f t="shared" si="14"/>
        <v>0.14000000000000001</v>
      </c>
      <c r="EK6" s="21">
        <f t="shared" si="14"/>
        <v>0.15</v>
      </c>
      <c r="EL6" s="21">
        <f t="shared" si="14"/>
        <v>0.16</v>
      </c>
      <c r="EM6" s="21">
        <f t="shared" si="14"/>
        <v>0.16</v>
      </c>
      <c r="EN6" s="21">
        <f t="shared" si="14"/>
        <v>0.16</v>
      </c>
      <c r="EO6" s="20" t="str">
        <f>IF(EO7="","",IF(EO7="-","【-】","【"&amp;SUBSTITUTE(TEXT(EO7,"#,##0.00"),"-","△")&amp;"】"))</f>
        <v>【0.19】</v>
      </c>
    </row>
    <row r="7" spans="1:148" s="22" customFormat="1" x14ac:dyDescent="0.15">
      <c r="A7" s="14"/>
      <c r="B7" s="23">
        <v>2024</v>
      </c>
      <c r="C7" s="23">
        <v>272094</v>
      </c>
      <c r="D7" s="23">
        <v>46</v>
      </c>
      <c r="E7" s="23">
        <v>17</v>
      </c>
      <c r="F7" s="23">
        <v>1</v>
      </c>
      <c r="G7" s="23">
        <v>0</v>
      </c>
      <c r="H7" s="23" t="s">
        <v>96</v>
      </c>
      <c r="I7" s="23" t="s">
        <v>97</v>
      </c>
      <c r="J7" s="23" t="s">
        <v>98</v>
      </c>
      <c r="K7" s="23" t="s">
        <v>99</v>
      </c>
      <c r="L7" s="23" t="s">
        <v>100</v>
      </c>
      <c r="M7" s="23" t="s">
        <v>101</v>
      </c>
      <c r="N7" s="24" t="s">
        <v>102</v>
      </c>
      <c r="O7" s="24">
        <v>60.04</v>
      </c>
      <c r="P7" s="24">
        <v>100</v>
      </c>
      <c r="Q7" s="24">
        <v>66.17</v>
      </c>
      <c r="R7" s="24">
        <v>2055</v>
      </c>
      <c r="S7" s="24">
        <v>140923</v>
      </c>
      <c r="T7" s="24">
        <v>12.71</v>
      </c>
      <c r="U7" s="24">
        <v>11087.57</v>
      </c>
      <c r="V7" s="24">
        <v>140868</v>
      </c>
      <c r="W7" s="24">
        <v>11.45</v>
      </c>
      <c r="X7" s="24">
        <v>12302.88</v>
      </c>
      <c r="Y7" s="24">
        <v>117.36</v>
      </c>
      <c r="Z7" s="24">
        <v>120.31</v>
      </c>
      <c r="AA7" s="24">
        <v>115.7</v>
      </c>
      <c r="AB7" s="24">
        <v>112.82</v>
      </c>
      <c r="AC7" s="24">
        <v>113.36</v>
      </c>
      <c r="AD7" s="24">
        <v>107.09</v>
      </c>
      <c r="AE7" s="24">
        <v>107.96</v>
      </c>
      <c r="AF7" s="24">
        <v>107.29</v>
      </c>
      <c r="AG7" s="24">
        <v>106.58</v>
      </c>
      <c r="AH7" s="24">
        <v>106.8</v>
      </c>
      <c r="AI7" s="24">
        <v>105.36</v>
      </c>
      <c r="AJ7" s="24">
        <v>0</v>
      </c>
      <c r="AK7" s="24">
        <v>0</v>
      </c>
      <c r="AL7" s="24">
        <v>0</v>
      </c>
      <c r="AM7" s="24">
        <v>0</v>
      </c>
      <c r="AN7" s="24">
        <v>0</v>
      </c>
      <c r="AO7" s="24">
        <v>0.59</v>
      </c>
      <c r="AP7" s="24">
        <v>0.68</v>
      </c>
      <c r="AQ7" s="24">
        <v>0.9</v>
      </c>
      <c r="AR7" s="24">
        <v>1.19</v>
      </c>
      <c r="AS7" s="24">
        <v>1.4</v>
      </c>
      <c r="AT7" s="24">
        <v>3.12</v>
      </c>
      <c r="AU7" s="24">
        <v>167.66</v>
      </c>
      <c r="AV7" s="24">
        <v>239.72</v>
      </c>
      <c r="AW7" s="24">
        <v>259.67</v>
      </c>
      <c r="AX7" s="24">
        <v>231.69</v>
      </c>
      <c r="AY7" s="24">
        <v>269.16000000000003</v>
      </c>
      <c r="AZ7" s="24">
        <v>77.72</v>
      </c>
      <c r="BA7" s="24">
        <v>86.61</v>
      </c>
      <c r="BB7" s="24">
        <v>100.73</v>
      </c>
      <c r="BC7" s="24">
        <v>108.7</v>
      </c>
      <c r="BD7" s="24">
        <v>120.78</v>
      </c>
      <c r="BE7" s="24">
        <v>82.75</v>
      </c>
      <c r="BF7" s="24">
        <v>265.42</v>
      </c>
      <c r="BG7" s="24">
        <v>269.42</v>
      </c>
      <c r="BH7" s="24">
        <v>276.48</v>
      </c>
      <c r="BI7" s="24">
        <v>288.45999999999998</v>
      </c>
      <c r="BJ7" s="24">
        <v>315.31</v>
      </c>
      <c r="BK7" s="24">
        <v>485.6</v>
      </c>
      <c r="BL7" s="24">
        <v>463.93</v>
      </c>
      <c r="BM7" s="24">
        <v>481.88</v>
      </c>
      <c r="BN7" s="24">
        <v>460.03</v>
      </c>
      <c r="BO7" s="24">
        <v>447.27</v>
      </c>
      <c r="BP7" s="24">
        <v>602.55999999999995</v>
      </c>
      <c r="BQ7" s="24">
        <v>137.63</v>
      </c>
      <c r="BR7" s="24">
        <v>147.83000000000001</v>
      </c>
      <c r="BS7" s="24">
        <v>136.79</v>
      </c>
      <c r="BT7" s="24">
        <v>133.65</v>
      </c>
      <c r="BU7" s="24">
        <v>131.22999999999999</v>
      </c>
      <c r="BV7" s="24">
        <v>99.95</v>
      </c>
      <c r="BW7" s="24">
        <v>103.4</v>
      </c>
      <c r="BX7" s="24">
        <v>101.87</v>
      </c>
      <c r="BY7" s="24">
        <v>101.33</v>
      </c>
      <c r="BZ7" s="24">
        <v>101.5</v>
      </c>
      <c r="CA7" s="24">
        <v>97.94</v>
      </c>
      <c r="CB7" s="24">
        <v>94.17</v>
      </c>
      <c r="CC7" s="24">
        <v>88.46</v>
      </c>
      <c r="CD7" s="24">
        <v>95.58</v>
      </c>
      <c r="CE7" s="24">
        <v>99.22</v>
      </c>
      <c r="CF7" s="24">
        <v>101.08</v>
      </c>
      <c r="CG7" s="24">
        <v>110.21</v>
      </c>
      <c r="CH7" s="24">
        <v>110.26</v>
      </c>
      <c r="CI7" s="24">
        <v>111.88</v>
      </c>
      <c r="CJ7" s="24">
        <v>114.16</v>
      </c>
      <c r="CK7" s="24">
        <v>114.28</v>
      </c>
      <c r="CL7" s="24">
        <v>140.97999999999999</v>
      </c>
      <c r="CM7" s="24">
        <v>56.64</v>
      </c>
      <c r="CN7" s="24">
        <v>57.14</v>
      </c>
      <c r="CO7" s="24">
        <v>50.85</v>
      </c>
      <c r="CP7" s="24">
        <v>49.45</v>
      </c>
      <c r="CQ7" s="24">
        <v>50.55</v>
      </c>
      <c r="CR7" s="24">
        <v>64.930000000000007</v>
      </c>
      <c r="CS7" s="24">
        <v>65.680000000000007</v>
      </c>
      <c r="CT7" s="24">
        <v>63.62</v>
      </c>
      <c r="CU7" s="24">
        <v>62.65</v>
      </c>
      <c r="CV7" s="24">
        <v>61.96</v>
      </c>
      <c r="CW7" s="24">
        <v>60.13</v>
      </c>
      <c r="CX7" s="24">
        <v>99.99</v>
      </c>
      <c r="CY7" s="24">
        <v>99.99</v>
      </c>
      <c r="CZ7" s="24">
        <v>99.99</v>
      </c>
      <c r="DA7" s="24">
        <v>99.99</v>
      </c>
      <c r="DB7" s="24">
        <v>99.99</v>
      </c>
      <c r="DC7" s="24">
        <v>97.7</v>
      </c>
      <c r="DD7" s="24">
        <v>97.59</v>
      </c>
      <c r="DE7" s="24">
        <v>97.53</v>
      </c>
      <c r="DF7" s="24">
        <v>97.54</v>
      </c>
      <c r="DG7" s="24">
        <v>97.51</v>
      </c>
      <c r="DH7" s="24">
        <v>96</v>
      </c>
      <c r="DI7" s="24">
        <v>29.79</v>
      </c>
      <c r="DJ7" s="24">
        <v>35.479999999999997</v>
      </c>
      <c r="DK7" s="24">
        <v>41.41</v>
      </c>
      <c r="DL7" s="24">
        <v>47.84</v>
      </c>
      <c r="DM7" s="24">
        <v>49.96</v>
      </c>
      <c r="DN7" s="24">
        <v>23.38</v>
      </c>
      <c r="DO7" s="24">
        <v>24.59</v>
      </c>
      <c r="DP7" s="24">
        <v>26.87</v>
      </c>
      <c r="DQ7" s="24">
        <v>29.31</v>
      </c>
      <c r="DR7" s="24">
        <v>31.67</v>
      </c>
      <c r="DS7" s="24">
        <v>42.2</v>
      </c>
      <c r="DT7" s="24">
        <v>21.96</v>
      </c>
      <c r="DU7" s="24">
        <v>23.81</v>
      </c>
      <c r="DV7" s="24">
        <v>30.2</v>
      </c>
      <c r="DW7" s="24">
        <v>33.31</v>
      </c>
      <c r="DX7" s="24">
        <v>35.840000000000003</v>
      </c>
      <c r="DY7" s="24">
        <v>8.1999999999999993</v>
      </c>
      <c r="DZ7" s="24">
        <v>9.43</v>
      </c>
      <c r="EA7" s="24">
        <v>12.4</v>
      </c>
      <c r="EB7" s="24">
        <v>13.81</v>
      </c>
      <c r="EC7" s="24">
        <v>15.32</v>
      </c>
      <c r="ED7" s="24">
        <v>9.4600000000000009</v>
      </c>
      <c r="EE7" s="24">
        <v>0.7</v>
      </c>
      <c r="EF7" s="24">
        <v>0.97</v>
      </c>
      <c r="EG7" s="24">
        <v>0.91</v>
      </c>
      <c r="EH7" s="24">
        <v>0.96</v>
      </c>
      <c r="EI7" s="24">
        <v>0.69</v>
      </c>
      <c r="EJ7" s="24">
        <v>0.14000000000000001</v>
      </c>
      <c r="EK7" s="24">
        <v>0.15</v>
      </c>
      <c r="EL7" s="24">
        <v>0.16</v>
      </c>
      <c r="EM7" s="24">
        <v>0.16</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松川　佳弘</cp:lastModifiedBy>
  <cp:lastPrinted>2026-01-28T00:57:49Z</cp:lastPrinted>
  <dcterms:created xsi:type="dcterms:W3CDTF">2025-12-23T06:02:57Z</dcterms:created>
  <dcterms:modified xsi:type="dcterms:W3CDTF">2026-03-11T00:29:04Z</dcterms:modified>
  <cp:category/>
</cp:coreProperties>
</file>