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Relationships xmlns="http://schemas.openxmlformats.org/package/2006/relationships">
  <Relationship Type="http://schemas.openxmlformats.org/officeDocument/2006/relationships/officeDocument" Target="xl/workbook.xml" Id="rId1" />
  <Relationship Type="http://schemas.openxmlformats.org/officeDocument/2006/relationships/custom-properties" Target="docProps/custom.xml" Id="rId4" />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bookViews>
    <workbookView xWindow="0" yWindow="0" windowWidth="15360" windowHeight="7635"/>
  </bookViews>
  <sheets>
    <sheet name="法適用_下水道事業" sheetId="4" r:id="rId1"/>
    <sheet name="データ" sheetId="5" state="hidden" r:id="rId2"/>
  </sheets>
  <externalReferences>
    <externalReference r:id="rId3"/>
  </externalReferences>
  <calcPr calcId="145621"/>
</workbook>
</file>

<file path=xl/sharedStrings.xml><?xml version="1.0" encoding="utf-8"?>
<sst xmlns:r="http://schemas.openxmlformats.org/officeDocument/2006/relationships" xmlns="http://schemas.openxmlformats.org/spreadsheetml/2006/main" count="122" uniqueCount="122">
  <si>
    <t>「支払能力」</t>
  </si>
  <si>
    <t>経営比較分析表（平成29年度決算）</t>
  </si>
  <si>
    <t>業務名</t>
    <rPh sb="2" eb="3">
      <t>メイ</t>
    </rPh>
    <phoneticPr fontId="1"/>
  </si>
  <si>
    <t>事業名</t>
  </si>
  <si>
    <t>業種名</t>
    <rPh sb="2" eb="3">
      <t>メイ</t>
    </rPh>
    <phoneticPr fontId="1"/>
  </si>
  <si>
    <t>全国平均</t>
    <rPh sb="0" eb="2">
      <t>ゼンコク</t>
    </rPh>
    <rPh sb="2" eb="4">
      <t>ヘイキン</t>
    </rPh>
    <phoneticPr fontId="1"/>
  </si>
  <si>
    <t>類似団体区分</t>
    <rPh sb="4" eb="6">
      <t>クブン</t>
    </rPh>
    <phoneticPr fontId="1"/>
  </si>
  <si>
    <t>類似団体平均値（平均値）</t>
  </si>
  <si>
    <t>Aa</t>
  </si>
  <si>
    <r>
      <t>人口密度(人/km</t>
    </r>
    <r>
      <rPr>
        <b/>
        <vertAlign val="superscript"/>
        <sz val="11"/>
        <color theme="1"/>
        <rFont val="ＭＳ ゴシック"/>
      </rPr>
      <t>2</t>
    </r>
    <r>
      <rPr>
        <b/>
        <sz val="11"/>
        <color theme="1"/>
        <rFont val="ＭＳ ゴシック"/>
      </rPr>
      <t>)</t>
    </r>
  </si>
  <si>
    <t>基本情報</t>
    <rPh sb="0" eb="2">
      <t>キホン</t>
    </rPh>
    <rPh sb="2" eb="4">
      <t>ジョウホウ</t>
    </rPh>
    <phoneticPr fontId="1"/>
  </si>
  <si>
    <r>
      <t>面積(km</t>
    </r>
    <r>
      <rPr>
        <b/>
        <vertAlign val="superscript"/>
        <sz val="11"/>
        <color theme="1"/>
        <rFont val="ＭＳ ゴシック"/>
      </rPr>
      <t>2</t>
    </r>
    <r>
      <rPr>
        <b/>
        <sz val="11"/>
        <color theme="1"/>
        <rFont val="ＭＳ ゴシック"/>
      </rPr>
      <t>)</t>
    </r>
  </si>
  <si>
    <t>管理者の情報</t>
    <rPh sb="0" eb="3">
      <t>カンリシャ</t>
    </rPh>
    <rPh sb="4" eb="6">
      <t>ジョウホウ</t>
    </rPh>
    <phoneticPr fontId="1"/>
  </si>
  <si>
    <t>分析欄</t>
    <rPh sb="0" eb="2">
      <t>ブンセキ</t>
    </rPh>
    <rPh sb="2" eb="3">
      <t>ラン</t>
    </rPh>
    <phoneticPr fontId="1"/>
  </si>
  <si>
    <t>人口（人）</t>
    <rPh sb="0" eb="2">
      <t>ジンコウ</t>
    </rPh>
    <rPh sb="3" eb="4">
      <t>ヒト</t>
    </rPh>
    <phoneticPr fontId="1"/>
  </si>
  <si>
    <t>グラフ凡例</t>
    <rPh sb="3" eb="5">
      <t>ハンレイ</t>
    </rPh>
    <phoneticPr fontId="1"/>
  </si>
  <si>
    <t>【】</t>
  </si>
  <si>
    <t>■</t>
  </si>
  <si>
    <t>「費用の効率性」</t>
    <rPh sb="1" eb="3">
      <t>ヒヨウ</t>
    </rPh>
    <rPh sb="4" eb="6">
      <t>コウリツ</t>
    </rPh>
    <rPh sb="6" eb="7">
      <t>セイ</t>
    </rPh>
    <phoneticPr fontId="1"/>
  </si>
  <si>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</si>
  <si>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当該団体値（当該値）</t>
    <rPh sb="2" eb="4">
      <t>ダンタイ</t>
    </rPh>
    <phoneticPr fontId="1"/>
  </si>
  <si>
    <t>「施設全体の減価償却の状況」</t>
    <rPh sb="1" eb="3">
      <t>シセツ</t>
    </rPh>
    <rPh sb="3" eb="5">
      <t>ゼンタイ</t>
    </rPh>
    <rPh sb="6" eb="8">
      <t>ゲンカ</t>
    </rPh>
    <rPh sb="8" eb="10">
      <t>ショウキャク</t>
    </rPh>
    <rPh sb="11" eb="13">
      <t>ジョウキョウ</t>
    </rPh>
    <phoneticPr fontId="1"/>
  </si>
  <si>
    <t>資金不足比率(％)</t>
  </si>
  <si>
    <t>自己資本構成比率(％)</t>
  </si>
  <si>
    <t>業務CD</t>
    <rPh sb="0" eb="2">
      <t>ギョウム</t>
    </rPh>
    <phoneticPr fontId="1"/>
  </si>
  <si>
    <t>普及率(％)</t>
  </si>
  <si>
    <t>1. 経営の健全性・効率性</t>
  </si>
  <si>
    <t>有収率(％)</t>
    <rPh sb="0" eb="1">
      <t>ユウ</t>
    </rPh>
    <rPh sb="1" eb="3">
      <t>シュウリツ</t>
    </rPh>
    <phoneticPr fontId="1"/>
  </si>
  <si>
    <r>
      <t>1か月20ｍ</t>
    </r>
    <r>
      <rPr>
        <b/>
        <vertAlign val="superscript"/>
        <sz val="12"/>
        <color theme="1"/>
        <rFont val="ＭＳ ゴシック"/>
      </rPr>
      <t>3</t>
    </r>
    <r>
      <rPr>
        <b/>
        <sz val="11"/>
        <color theme="1"/>
        <rFont val="ＭＳ ゴシック"/>
      </rPr>
      <t>当たり家庭料金(円)</t>
    </r>
  </si>
  <si>
    <t>1⑥</t>
  </si>
  <si>
    <t>「経常損益」</t>
  </si>
  <si>
    <t>2. 老朽化の状況について</t>
  </si>
  <si>
    <t>1②</t>
  </si>
  <si>
    <t>処理区域内人口(人)</t>
    <rPh sb="0" eb="2">
      <t>ショリ</t>
    </rPh>
    <rPh sb="2" eb="5">
      <t>クイキナイ</t>
    </rPh>
    <phoneticPr fontId="1"/>
  </si>
  <si>
    <t>2③</t>
  </si>
  <si>
    <t>大阪府　守口市</t>
  </si>
  <si>
    <r>
      <t>処理区域面積(km</t>
    </r>
    <r>
      <rPr>
        <b/>
        <vertAlign val="superscript"/>
        <sz val="11"/>
        <color theme="1"/>
        <rFont val="ＭＳ ゴシック"/>
      </rPr>
      <t>2</t>
    </r>
    <r>
      <rPr>
        <b/>
        <sz val="11"/>
        <color theme="1"/>
        <rFont val="ＭＳ ゴシック"/>
      </rPr>
      <t>)</t>
    </r>
    <rPh sb="0" eb="2">
      <t>ショリ</t>
    </rPh>
    <rPh sb="2" eb="4">
      <t>クイキ</t>
    </rPh>
    <phoneticPr fontId="1"/>
  </si>
  <si>
    <t>比率(N-4)</t>
    <rPh sb="0" eb="2">
      <t>ヒリツ</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</si>
  <si>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</si>
  <si>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</si>
  <si>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業種CD</t>
    <rPh sb="0" eb="2">
      <t>ギョウシュ</t>
    </rPh>
    <phoneticPr fontId="1"/>
  </si>
  <si>
    <t>平成29年度全国平均</t>
  </si>
  <si>
    <t>1. 経営の健全性・効率性について</t>
  </si>
  <si>
    <t>「累積欠損」</t>
    <rPh sb="1" eb="3">
      <t>ルイセキ</t>
    </rPh>
    <rPh sb="3" eb="5">
      <t>ケッソン</t>
    </rPh>
    <phoneticPr fontId="1"/>
  </si>
  <si>
    <t>大項目</t>
    <rPh sb="0" eb="3">
      <t>ダイコウモク</t>
    </rPh>
    <phoneticPr fontId="1"/>
  </si>
  <si>
    <t>2. 老朽化の状況</t>
  </si>
  <si>
    <t>「債務残高」</t>
    <rPh sb="1" eb="3">
      <t>サイム</t>
    </rPh>
    <rPh sb="3" eb="5">
      <t>ザンダカ</t>
    </rPh>
    <phoneticPr fontId="1"/>
  </si>
  <si>
    <t>団体CD</t>
    <rPh sb="0" eb="2">
      <t>ダンタイ</t>
    </rPh>
    <phoneticPr fontId="1"/>
  </si>
  <si>
    <t>「料金水準の適切性」</t>
    <rPh sb="1" eb="3">
      <t>リョウキン</t>
    </rPh>
    <rPh sb="3" eb="5">
      <t>スイジュン</t>
    </rPh>
    <rPh sb="6" eb="8">
      <t>テキセツ</t>
    </rPh>
    <rPh sb="8" eb="9">
      <t>セイ</t>
    </rPh>
    <phoneticPr fontId="1"/>
  </si>
  <si>
    <t>全体総括</t>
    <rPh sb="0" eb="2">
      <t>ゼンタイ</t>
    </rPh>
    <rPh sb="2" eb="4">
      <t>ソウカツ</t>
    </rPh>
    <phoneticPr fontId="1"/>
  </si>
  <si>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</si>
  <si>
    <t>「施設の効率性」</t>
    <rPh sb="1" eb="3">
      <t>シセツ</t>
    </rPh>
    <rPh sb="4" eb="6">
      <t>コウリツ</t>
    </rPh>
    <rPh sb="6" eb="7">
      <t>セイ</t>
    </rPh>
    <phoneticPr fontId="1"/>
  </si>
  <si>
    <t>「使用料対象の捕捉」</t>
    <rPh sb="1" eb="4">
      <t>シヨウリョウ</t>
    </rPh>
    <rPh sb="4" eb="6">
      <t>タイショウ</t>
    </rPh>
    <rPh sb="7" eb="9">
      <t>ホソク</t>
    </rPh>
    <phoneticPr fontId="1"/>
  </si>
  <si>
    <t>「管渠の経年化の状況」</t>
    <rPh sb="4" eb="7">
      <t>ケイネンカ</t>
    </rPh>
    <rPh sb="8" eb="10">
      <t>ジョウキョウ</t>
    </rPh>
    <phoneticPr fontId="1"/>
  </si>
  <si>
    <t>1⑧</t>
  </si>
  <si>
    <t>「管渠の更新投資・老朽化対策の実施状況」</t>
    <rPh sb="4" eb="6">
      <t>コウシン</t>
    </rPh>
    <rPh sb="6" eb="8">
      <t>トウシ</t>
    </rPh>
    <rPh sb="9" eb="12">
      <t>ロウキュウカ</t>
    </rPh>
    <rPh sb="12" eb="14">
      <t>タイサク</t>
    </rPh>
    <rPh sb="15" eb="17">
      <t>ジッシ</t>
    </rPh>
    <rPh sb="17" eb="19">
      <t>ジョウキョウ</t>
    </rPh>
    <phoneticPr fontId="1"/>
  </si>
  <si>
    <t>1①</t>
  </si>
  <si>
    <t>1③</t>
  </si>
  <si>
    <t>2②</t>
  </si>
  <si>
    <t>1④</t>
  </si>
  <si>
    <t>1⑤</t>
  </si>
  <si>
    <t>事業CD</t>
    <rPh sb="0" eb="2">
      <t>ジギョウ</t>
    </rPh>
    <phoneticPr fontId="1"/>
  </si>
  <si>
    <t>1⑦</t>
  </si>
  <si>
    <t>2①</t>
  </si>
  <si>
    <t>下水道事業(法適用)</t>
    <rPh sb="3" eb="5">
      <t>ジギョウ</t>
    </rPh>
    <rPh sb="6" eb="7">
      <t>ホウ</t>
    </rPh>
    <rPh sb="7" eb="9">
      <t>テキヨウ</t>
    </rPh>
    <phoneticPr fontId="1"/>
  </si>
  <si>
    <t>項番</t>
    <rPh sb="0" eb="2">
      <t>コウバン</t>
    </rPh>
    <phoneticPr fontId="1"/>
  </si>
  <si>
    <t>年度</t>
    <rPh sb="0" eb="2">
      <t>ネンド</t>
    </rPh>
    <phoneticPr fontId="1"/>
  </si>
  <si>
    <t>施設CD</t>
    <rPh sb="0" eb="2">
      <t>シセツ</t>
    </rPh>
    <phoneticPr fontId="1"/>
  </si>
  <si>
    <t>1. 経営の健全性・効率性</t>
    <rPh sb="3" eb="5">
      <t>ケイエイ</t>
    </rPh>
    <rPh sb="6" eb="9">
      <t>ケンゼンセイ</t>
    </rPh>
    <rPh sb="10" eb="12">
      <t>コウリツ</t>
    </rPh>
    <rPh sb="12" eb="13">
      <t>セイ</t>
    </rPh>
    <phoneticPr fontId="1"/>
  </si>
  <si>
    <t>中項目</t>
    <rPh sb="0" eb="1">
      <t>チュウ</t>
    </rPh>
    <rPh sb="1" eb="3">
      <t>コウモク</t>
    </rPh>
    <phoneticPr fontId="1"/>
  </si>
  <si>
    <t>①経常収支比率(％)</t>
  </si>
  <si>
    <t>②累積欠損金比率(％)</t>
  </si>
  <si>
    <t>③流動比率(％)</t>
    <rPh sb="1" eb="3">
      <t>リュウドウ</t>
    </rPh>
    <rPh sb="3" eb="5">
      <t>ヒリツ</t>
    </rPh>
    <phoneticPr fontId="1"/>
  </si>
  <si>
    <t>④企業債残高対事業規模比率(％)</t>
  </si>
  <si>
    <t>⑤経費回収率(％)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</si>
  <si>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</si>
  <si>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</si>
  <si>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</si>
  <si>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</si>
  <si>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</si>
  <si>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</si>
  <si>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</si>
  <si>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都道府県名</t>
    <rPh sb="0" eb="4">
      <t>トドウフケン</t>
    </rPh>
    <rPh sb="4" eb="5">
      <t>メイ</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</si>
  <si>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</si>
  <si>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</si>
  <si>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</si>
  <si>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</si>
  <si>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</si>
  <si>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</si>
  <si>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</si>
  <si>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</si>
  <si>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</si>
  <si>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</si>
  <si>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</si>
  <si>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人口密度</t>
    <rPh sb="0" eb="2">
      <t>ジンコウ</t>
    </rPh>
    <rPh sb="2" eb="4">
      <t>ミツド</t>
    </rPh>
    <phoneticPr fontId="1"/>
  </si>
  <si>
    <t>処理区域内人口</t>
  </si>
  <si>
    <t>処理区域面積</t>
  </si>
  <si>
    <t>処理区域内人口密度</t>
  </si>
  <si>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</si>
  <si>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</si>
  <si>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</si>
  <si>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</si>
  <si>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</si>
  <si>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類似団体平均(N-3)</t>
  </si>
  <si>
    <t>類似団体平均(N-2)</t>
  </si>
  <si>
    <t>類似団体平均(N-1)</t>
  </si>
  <si>
    <t>類似団体平均(N)</t>
  </si>
  <si>
    <t>全国平均</t>
  </si>
  <si>
    <t>参照用</t>
    <rPh sb="0" eb="3">
      <t>サンショウヨウ</t>
    </rPh>
    <phoneticPr fontId="1"/>
  </si>
  <si>
    <t>法適用</t>
  </si>
  <si>
    <t>下水道事業</t>
  </si>
  <si>
    <t>公共下水道</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</si>
  <si>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</si>
  <si>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</si>
  <si>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</si>
  <si>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</si>
  <si>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</si>
  <si>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</si>
  <si>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</si>
  <si>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　有形固定資産減価償却率については、類似団体と比べ低い数値となっております。しかし、この数値は平成27年度から会計方式を変更したことによるもので、施設が新しいことを示している訳ではありません。
　管渠老朽化率については、類似団体と比べ高く、これは守口市が下水道事業を昭和27年から開始しており、その結果、法定耐用年数を経過した管渠を多数保有していることを示しており老朽化が進んでおります。
　管渠改善率については、他団体と比べ高く、更新が進んでいる状況となっております。これは、老朽管調査に基づきリスク管理を行い事業を進めてきたことによります。</t>
  </si>
  <si>
    <t>　守口市の下水道事業は、類似団体と比べて、全体的には健全な状況にあります。しかし、人口減少に伴い下水道使用料収入が減少している状況にあることから更なる民間委託等の推進や複数年度での起債発行総額管理といった経営改革を推し進め、経常収支比率や流動比率の向上を図る必要があります。
　今後は、老朽化した下水道の改築や施設の大規模更新を控えており、企業債残高対事業規模比率については悪化することが見込まれます。そのため、ストックマネジメントや平成32年度までに策定予定の経営戦略に従い、収入に見合った投資の平準化を図り、計画的かつ効率的に事業に取り組み、安定的な事業運営を行う必要があります。
　なお、平成27年度から守口市の下水道は官庁会計方式から企業会計方式に移行し集計の方法が変わりましたので、平成26年度以前の数値は掲載されておりません。</t>
  </si>
  <si>
    <r>
      <t>　守口市では、滞納債権管理の強化や運転委託等の民間活力の活用により経営改善を行ってきました。その結果、経常収支比率、経費回収率、汚水処理原価において類似団体と比較しても良好な結果となっております。
　</t>
    </r>
    <r>
      <rPr>
        <sz val="11"/>
        <color auto="1"/>
        <rFont val="ＭＳ ゴシック"/>
      </rPr>
      <t>経常収支比率の低下については下水道使用料の減少や下水道設備の維持補修費の増加が主なものとなっております。　
　流動比率については、類似団体と比較して良好であり、前年度に比べ翌年度に償還される企業債の増加により数値は下回っておりますが、ほぼ前年度並みとなっており100%を上回っている状況です。
　企業債残高対事業規模比率については、料金収入が微減している状況にあるものの現状は類似団体と比較しても低い数値ですので、投資規模の拡大に余地がある状況となっております。
　なお、施設利用率については、これまで平均処理水量の中に単独処理場で処理された水量及び流域下水道で処理した水量が含まれているため、100％を超えておりましたが平成29年度より単独処理場で処理された水量のみの数値に変更したため施設利用率が減少しています。人口の減少により利用率も減少しており処理場のダウンサイジングや広域処理化も視野に入れた検討が必要です。</t>
    </r>
    <rPh sb="100" eb="102">
      <t>ケイジョウ</t>
    </rPh>
    <rPh sb="102" eb="104">
      <t>シュウシ</t>
    </rPh>
    <rPh sb="104" eb="106">
      <t>ヒリツ</t>
    </rPh>
    <rPh sb="107" eb="109">
      <t>テイカ</t>
    </rPh>
    <rPh sb="114" eb="117">
      <t>ゲスイドウ</t>
    </rPh>
    <rPh sb="117" eb="120">
      <t>シヨウリョウ</t>
    </rPh>
    <rPh sb="121" eb="123">
      <t>ゲンショウ</t>
    </rPh>
    <rPh sb="124" eb="127">
      <t>ゲスイドウ</t>
    </rPh>
    <rPh sb="127" eb="129">
      <t>セツビ</t>
    </rPh>
    <rPh sb="130" eb="132">
      <t>イジ</t>
    </rPh>
    <rPh sb="132" eb="134">
      <t>ホシュウ</t>
    </rPh>
    <rPh sb="134" eb="135">
      <t>ヒ</t>
    </rPh>
    <rPh sb="136" eb="138">
      <t>ゾウカ</t>
    </rPh>
    <rPh sb="139" eb="140">
      <t>オモ</t>
    </rPh>
    <rPh sb="186" eb="189">
      <t>ヨクネンド</t>
    </rPh>
    <rPh sb="190" eb="192">
      <t>ショウカン</t>
    </rPh>
    <rPh sb="195" eb="198">
      <t>キギョウサイ</t>
    </rPh>
    <rPh sb="199" eb="201">
      <t>ゾウカ</t>
    </rPh>
    <rPh sb="204" eb="206">
      <t>スウチ</t>
    </rPh>
    <rPh sb="207" eb="209">
      <t>シタマワ</t>
    </rPh>
    <rPh sb="219" eb="222">
      <t>ゼンネンド</t>
    </rPh>
    <rPh sb="222" eb="223">
      <t>ナ</t>
    </rPh>
    <rPh sb="411" eb="413">
      <t>ヘイセイ</t>
    </rPh>
    <rPh sb="415" eb="416">
      <t>ネン</t>
    </rPh>
    <rPh sb="416" eb="417">
      <t>ド</t>
    </rPh>
    <rPh sb="435" eb="437">
      <t>スウチ</t>
    </rPh>
    <rPh sb="438" eb="440">
      <t>ヘンコウ</t>
    </rPh>
    <rPh sb="450" eb="452">
      <t>ゲンショウ</t>
    </rPh>
    <rPh sb="458" eb="460">
      <t>ジンコウ</t>
    </rPh>
    <rPh sb="461" eb="463">
      <t>ゲンショウ</t>
    </rPh>
    <rPh sb="466" eb="469">
      <t>リヨウリツ</t>
    </rPh>
    <rPh sb="470" eb="472">
      <t>ゲンショウ</t>
    </rPh>
    <rPh sb="476" eb="479">
      <t>ショリジョウ</t>
    </rPh>
    <rPh sb="489" eb="491">
      <t>コウイキ</t>
    </rPh>
    <rPh sb="491" eb="494">
      <t>ショリカ</t>
    </rPh>
    <rPh sb="495" eb="497">
      <t>シヤ</t>
    </rPh>
    <rPh sb="498" eb="499">
      <t>イ</t>
    </rPh>
    <rPh sb="501" eb="503">
      <t>ケントウ</t>
    </rPh>
    <rPh sb="504" eb="506">
      <t>ヒツヨウ</t>
    </rPh>
    <phoneticPr fontId="1"/>
  </si>
</sst>
</file>

<file path=xl/styles.xml><?xml version="1.0" encoding="utf-8"?>
<styleSheet xmlns:r="http://schemas.openxmlformats.org/officeDocument/2006/relationships" xmlns:mc="http://schemas.openxmlformats.org/markup-compatibility/2006" xmlns="http://schemas.openxmlformats.org/spreadsheetml/2006/main">
  <numFmts count="5">
    <numFmt numFmtId="176" formatCode="#,##0.00;&quot;△&quot;#,##0.00"/>
    <numFmt numFmtId="180" formatCode="#,##0.00;&quot;△&quot;#,##0.00;&quot;-&quot;"/>
    <numFmt numFmtId="177" formatCode="#,##0;&quot;△&quot;#,##0"/>
    <numFmt numFmtId="179" formatCode="0.00_);[Red]\(0.00\)"/>
    <numFmt numFmtId="178" formatCode="ge"/>
  </numFmts>
  <fonts count="14">
    <font>
      <sz val="11"/>
      <color theme="1"/>
      <name val="ＭＳ Ｐ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sz val="11"/>
      <color auto="1"/>
      <name val="ＭＳ ゴシック"/>
    </font>
    <font>
      <sz val="9"/>
      <color theme="1"/>
      <name val="ＭＳ ゴシック"/>
    </font>
    <font>
      <b/>
      <sz val="11"/>
      <color rgb="FF3366FF"/>
      <name val="ＭＳ ゴシック"/>
    </font>
    <font>
      <b/>
      <sz val="11"/>
      <color rgb="FFFF5050"/>
      <name val="ＭＳ ゴシック"/>
    </font>
    <font>
      <b/>
      <sz val="12"/>
      <color theme="1"/>
      <name val="ＭＳ ゴシック"/>
    </font>
    <font>
      <sz val="11"/>
      <color theme="1"/>
      <name val="ＭＳ Ｐ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ill="0" applyBorder="0" applyAlignment="0" applyProtection="0">
      <alignment vertical="center"/>
    </xf>
  </cellStyleXfs>
  <cellXfs count="8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horizontal="center" vertical="center"/>
    </xf>
    <xf numFmtId="0" fontId="7" fillId="0" borderId="0" xfId="0" applyFont="1" applyBorder="1" applyAlignment="1">
      <alignment horizontal="center" vertical="center"/>
    </xf>
    <xf numFmtId="0" fontId="3" fillId="0" borderId="1" xfId="0" applyFont="1" applyBorder="1">
      <alignment vertical="center"/>
    </xf>
    <xf numFmtId="0" fontId="8" fillId="0" borderId="0" xfId="0" applyFont="1">
      <alignment vertical="center"/>
    </xf>
    <xf numFmtId="0" fontId="9"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2" fillId="0" borderId="1" xfId="0" applyFont="1" applyBorder="1" applyAlignment="1">
      <alignment horizontal="center"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10" fillId="0" borderId="8" xfId="0" applyFont="1" applyBorder="1" applyAlignment="1">
      <alignment vertical="center"/>
    </xf>
    <xf numFmtId="0" fontId="11" fillId="0" borderId="8" xfId="0" applyFont="1" applyBorder="1" applyAlignment="1">
      <alignment vertical="center"/>
    </xf>
    <xf numFmtId="0" fontId="2" fillId="0" borderId="9" xfId="0" applyFont="1" applyBorder="1" applyAlignment="1">
      <alignmen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styleSheet>
</file>

<file path=xl/_rels/workbook.xml.rels>&#65279;<?xml version="1.0" encoding="utf-8"?>
<Relationships xmlns="http://schemas.openxmlformats.org/package/2006/relationships">
  <Relationship Type="http://schemas.openxmlformats.org/officeDocument/2006/relationships/worksheet" Target="worksheets/sheet1.xml" Id="rId1" />
  <Relationship Type="http://schemas.openxmlformats.org/officeDocument/2006/relationships/worksheet" Target="worksheets/sheet2.xml" Id="rId2" />
  <Relationship Type="http://schemas.openxmlformats.org/officeDocument/2006/relationships/externalLink" Target="externalLinks/externalLink1.xml" Id="rId3" />
  <Relationship Type="http://schemas.openxmlformats.org/officeDocument/2006/relationships/theme" Target="theme/theme1.xml" Id="rId4" />
  <Relationship Type="http://schemas.openxmlformats.org/officeDocument/2006/relationships/sharedStrings" Target="sharedStrings.xml" Id="rId5" />
  <Relationship Type="http://schemas.openxmlformats.org/officeDocument/2006/relationships/styles" Target="styles.xml" Id="rId6" />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0.65</c:v>
                </c:pt>
                <c:pt idx="3">
                  <c:v>0.76</c:v>
                </c:pt>
                <c:pt idx="4">
                  <c:v>0.8</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データ!$EJ$6:$EN$6</c:f>
              <c:numCache>
                <c:formatCode>#,##0.00;"△"#,##0.00;"-"</c:formatCode>
                <c:ptCount val="5"/>
                <c:pt idx="0">
                  <c:v>0</c:v>
                </c:pt>
                <c:pt idx="1">
                  <c:v>0</c:v>
                </c:pt>
                <c:pt idx="2">
                  <c:v>0.13</c:v>
                </c:pt>
                <c:pt idx="3">
                  <c:v>0.16</c:v>
                </c:pt>
                <c:pt idx="4">
                  <c:v>0.16</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paperSize="9"/>
  </c:printSettings>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0</c:v>
                </c:pt>
                <c:pt idx="2">
                  <c:v>125.69</c:v>
                </c:pt>
                <c:pt idx="3">
                  <c:v>125.36</c:v>
                </c:pt>
                <c:pt idx="4">
                  <c:v>117.94</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データ!$AD$6:$AH$6</c:f>
              <c:numCache>
                <c:formatCode>#,##0.00;"△"#,##0.00;"-"</c:formatCode>
                <c:ptCount val="5"/>
                <c:pt idx="0">
                  <c:v>0</c:v>
                </c:pt>
                <c:pt idx="1">
                  <c:v>0</c:v>
                </c:pt>
                <c:pt idx="2">
                  <c:v>110.25</c:v>
                </c:pt>
                <c:pt idx="3">
                  <c:v>109.82</c:v>
                </c:pt>
                <c:pt idx="4">
                  <c:v>111.25</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paperSize="9"/>
  </c:printSettings>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0</c:v>
                </c:pt>
                <c:pt idx="2">
                  <c:v>5.0199999999999996</c:v>
                </c:pt>
                <c:pt idx="3">
                  <c:v>10.3</c:v>
                </c:pt>
                <c:pt idx="4">
                  <c:v>15.05</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データ!$DN$6:$DR$6</c:f>
              <c:numCache>
                <c:formatCode>#,##0.00;"△"#,##0.00;"-"</c:formatCode>
                <c:ptCount val="5"/>
                <c:pt idx="0">
                  <c:v>0</c:v>
                </c:pt>
                <c:pt idx="1">
                  <c:v>0</c:v>
                </c:pt>
                <c:pt idx="2">
                  <c:v>25.8</c:v>
                </c:pt>
                <c:pt idx="3">
                  <c:v>25.28</c:v>
                </c:pt>
                <c:pt idx="4">
                  <c:v>28.35</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paperSize="9"/>
  </c:printSettings>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11.63</c:v>
                </c:pt>
                <c:pt idx="3">
                  <c:v>13.14</c:v>
                </c:pt>
                <c:pt idx="4">
                  <c:v>14.62</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データ!$DY$6:$EC$6</c:f>
              <c:numCache>
                <c:formatCode>#,##0.00;"△"#,##0.00;"-"</c:formatCode>
                <c:ptCount val="5"/>
                <c:pt idx="0">
                  <c:v>0</c:v>
                </c:pt>
                <c:pt idx="1">
                  <c:v>0</c:v>
                </c:pt>
                <c:pt idx="2">
                  <c:v>3.39</c:v>
                </c:pt>
                <c:pt idx="3">
                  <c:v>4.08</c:v>
                </c:pt>
                <c:pt idx="4">
                  <c:v>6.7</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paperSize="9"/>
  </c:printSettings>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formatCode="#,##0.00;&quot;△&quot;#,##0.00;&quot;-&quot;">
                  <c:v>0</c:v>
                </c:pt>
                <c:pt idx="1" formatCode="#,##0.00;&quot;△&quot;#,##0.00;&quot;-&quot;">
                  <c:v>0</c:v>
                </c:pt>
                <c:pt idx="2">
                  <c:v>0</c:v>
                </c:pt>
                <c:pt idx="3">
                  <c:v>0</c:v>
                </c:pt>
                <c:pt idx="4">
                  <c:v>0</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データ!$AO$6:$AS$6</c:f>
              <c:numCache>
                <c:formatCode>#,##0.00;"△"#,##0.00;"-"</c:formatCode>
                <c:ptCount val="5"/>
                <c:pt idx="0">
                  <c:v>0</c:v>
                </c:pt>
                <c:pt idx="1">
                  <c:v>0</c:v>
                </c:pt>
                <c:pt idx="2">
                  <c:v>0.6</c:v>
                </c:pt>
                <c:pt idx="3">
                  <c:v>0.45</c:v>
                </c:pt>
                <c:pt idx="4" formatCode="#,##0.00;&quot;△&quot;#,##0.00">
                  <c:v>0</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paperSize="9"/>
  </c:printSettings>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0</c:v>
                </c:pt>
                <c:pt idx="2">
                  <c:v>95.06</c:v>
                </c:pt>
                <c:pt idx="3">
                  <c:v>123.17</c:v>
                </c:pt>
                <c:pt idx="4">
                  <c:v>114.34</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データ!$AZ$6:$BD$6</c:f>
              <c:numCache>
                <c:formatCode>#,##0.00;"△"#,##0.00;"-"</c:formatCode>
                <c:ptCount val="5"/>
                <c:pt idx="0">
                  <c:v>0</c:v>
                </c:pt>
                <c:pt idx="1">
                  <c:v>0</c:v>
                </c:pt>
                <c:pt idx="2">
                  <c:v>65.17</c:v>
                </c:pt>
                <c:pt idx="3">
                  <c:v>67.7</c:v>
                </c:pt>
                <c:pt idx="4">
                  <c:v>75.02</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paperSize="9"/>
  </c:printSettings>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235.7</c:v>
                </c:pt>
                <c:pt idx="3">
                  <c:v>238.71</c:v>
                </c:pt>
                <c:pt idx="4">
                  <c:v>242.81</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データ!$BK$6:$BO$6</c:f>
              <c:numCache>
                <c:formatCode>#,##0.00;"△"#,##0.00;"-"</c:formatCode>
                <c:ptCount val="5"/>
                <c:pt idx="0">
                  <c:v>0</c:v>
                </c:pt>
                <c:pt idx="1">
                  <c:v>0</c:v>
                </c:pt>
                <c:pt idx="2">
                  <c:v>642.57000000000005</c:v>
                </c:pt>
                <c:pt idx="3">
                  <c:v>599.92999999999995</c:v>
                </c:pt>
                <c:pt idx="4">
                  <c:v>573.73</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paperSize="9"/>
  </c:printSettings>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155.88</c:v>
                </c:pt>
                <c:pt idx="3">
                  <c:v>155.16</c:v>
                </c:pt>
                <c:pt idx="4">
                  <c:v>138.87</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データ!$BV$6:$BZ$6</c:f>
              <c:numCache>
                <c:formatCode>#,##0.00;"△"#,##0.00;"-"</c:formatCode>
                <c:ptCount val="5"/>
                <c:pt idx="0">
                  <c:v>0</c:v>
                </c:pt>
                <c:pt idx="1">
                  <c:v>0</c:v>
                </c:pt>
                <c:pt idx="2">
                  <c:v>94.3</c:v>
                </c:pt>
                <c:pt idx="3">
                  <c:v>95.76</c:v>
                </c:pt>
                <c:pt idx="4">
                  <c:v>100.74</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paperSize="9"/>
  </c:printSettings>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0</c:v>
                </c:pt>
                <c:pt idx="2">
                  <c:v>87.63</c:v>
                </c:pt>
                <c:pt idx="3">
                  <c:v>87.3</c:v>
                </c:pt>
                <c:pt idx="4">
                  <c:v>96.82</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データ!$CG$6:$CK$6</c:f>
              <c:numCache>
                <c:formatCode>#,##0.00;"△"#,##0.00;"-"</c:formatCode>
                <c:ptCount val="5"/>
                <c:pt idx="0">
                  <c:v>0</c:v>
                </c:pt>
                <c:pt idx="1">
                  <c:v>0</c:v>
                </c:pt>
                <c:pt idx="2">
                  <c:v>120.18</c:v>
                </c:pt>
                <c:pt idx="3">
                  <c:v>119</c:v>
                </c:pt>
                <c:pt idx="4">
                  <c:v>112.75</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paperSize="9"/>
  </c:printSettings>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106.33</c:v>
                </c:pt>
                <c:pt idx="3">
                  <c:v>102.77</c:v>
                </c:pt>
                <c:pt idx="4">
                  <c:v>54.36</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データ!$CR$6:$CV$6</c:f>
              <c:numCache>
                <c:formatCode>#,##0.00;"△"#,##0.00;"-"</c:formatCode>
                <c:ptCount val="5"/>
                <c:pt idx="0">
                  <c:v>0</c:v>
                </c:pt>
                <c:pt idx="1">
                  <c:v>0</c:v>
                </c:pt>
                <c:pt idx="2">
                  <c:v>64.81</c:v>
                </c:pt>
                <c:pt idx="3">
                  <c:v>64.66</c:v>
                </c:pt>
                <c:pt idx="4">
                  <c:v>64.650000000000006</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paperSize="9"/>
  </c:printSettings>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0</c:v>
                </c:pt>
                <c:pt idx="2">
                  <c:v>99.98</c:v>
                </c:pt>
                <c:pt idx="3">
                  <c:v>99.99</c:v>
                </c:pt>
                <c:pt idx="4">
                  <c:v>99.99</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データ!$DC$6:$DG$6</c:f>
              <c:numCache>
                <c:formatCode>#,##0.00;"△"#,##0.00;"-"</c:formatCode>
                <c:ptCount val="5"/>
                <c:pt idx="0">
                  <c:v>0</c:v>
                </c:pt>
                <c:pt idx="1">
                  <c:v>0</c:v>
                </c:pt>
                <c:pt idx="2">
                  <c:v>96.89</c:v>
                </c:pt>
                <c:pt idx="3">
                  <c:v>97.08</c:v>
                </c:pt>
                <c:pt idx="4">
                  <c:v>97.4</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paperSize="9"/>
  </c:printSettings>
</c:chartSpace>
</file>

<file path=xl/drawings/_rels/drawing1.xml.rels>&#65279;<?xml version="1.0" encoding="utf-8"?>
<Relationships xmlns="http://schemas.openxmlformats.org/package/2006/relationships">
  <Relationship Type="http://schemas.openxmlformats.org/officeDocument/2006/relationships/chart" Target="../charts/chart1.xml" Id="rId1" />
  <Relationship Type="http://schemas.openxmlformats.org/officeDocument/2006/relationships/chart" Target="../charts/chart2.xml" Id="rId2" />
  <Relationship Type="http://schemas.openxmlformats.org/officeDocument/2006/relationships/chart" Target="../charts/chart3.xml" Id="rId3" />
  <Relationship Type="http://schemas.openxmlformats.org/officeDocument/2006/relationships/chart" Target="../charts/chart4.xml" Id="rId4" />
  <Relationship Type="http://schemas.openxmlformats.org/officeDocument/2006/relationships/chart" Target="../charts/chart5.xml" Id="rId5" />
  <Relationship Type="http://schemas.openxmlformats.org/officeDocument/2006/relationships/chart" Target="../charts/chart6.xml" Id="rId6" />
  <Relationship Type="http://schemas.openxmlformats.org/officeDocument/2006/relationships/chart" Target="../charts/chart7.xml" Id="rId7" />
  <Relationship Type="http://schemas.openxmlformats.org/officeDocument/2006/relationships/chart" Target="../charts/chart8.xml" Id="rId8" />
  <Relationship Type="http://schemas.openxmlformats.org/officeDocument/2006/relationships/chart" Target="../charts/chart9.xml" Id="rId9" />
  <Relationship Type="http://schemas.openxmlformats.org/officeDocument/2006/relationships/chart" Target="../charts/chart10.xml" Id="rId10" />
  <Relationship Type="http://schemas.openxmlformats.org/officeDocument/2006/relationships/chart" Target="../charts/chart11.xml" Id="rId11" />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1025"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102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1027"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1028"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1029"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1030"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1031"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1032"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33"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034"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035"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036"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037"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038"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039"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040"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041"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042"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1043"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1044"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1045"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1046"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1047"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【108.80】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6">
      <xdr:nvSpPr>
        <xdr:cNvPr id="1048"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【4.27】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6">
      <xdr:nvSpPr>
        <xdr:cNvPr id="1049"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【66.41】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1050"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【707.33】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1051"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【95.06】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1052"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【60.13】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1053"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【136.39】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1054"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【101.26】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6">
      <xdr:nvSpPr>
        <xdr:cNvPr id="1055"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【38.13】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6">
      <xdr:nvSpPr>
        <xdr:cNvPr id="1056"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【5.37】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1057"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【0.23】</a:t>
          </a:fld>
          <a:endParaRPr kumimoji="1" lang="ja-JP" altLang="en-US" sz="900">
            <a:latin typeface="ＭＳ ゴシック"/>
            <a:ea typeface="ＭＳ ゴシック"/>
          </a:endParaRPr>
        </a:p>
      </xdr:txBody>
    </xdr:sp>
    <xdr:clientData/>
  </xdr:twoCellAnchor>
</xdr:wsDr>
</file>

<file path=xl/externalLinks/_rels/externalLink1.xml.rels>&#65279;<?xml version="1.0" encoding="utf-8"?>
<Relationships xmlns="http://schemas.openxmlformats.org/package/2006/relationships">
  <Relationship Type="http://schemas.openxmlformats.org/officeDocument/2006/relationships/externalLinkPath" Target="\&#22577;&#21578;&#26360;&#65288;&#26360;&#24335;&#65289;\&#20844;&#21942;&#20225;&#26989;&#32076;&#21942;&#27604;&#36611;&#20998;&#26512;&#34920;\APAHO412000.xlsm" TargetMode="External" Id="rId1" />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row r="6">
          <cell r="Y6" t="str">
            <v>-</v>
          </cell>
          <cell r="Z6" t="str">
            <v>-</v>
          </cell>
          <cell r="AA6">
            <v>125.69</v>
          </cell>
          <cell r="AB6">
            <v>125.36</v>
          </cell>
          <cell r="AC6">
            <v>117.94</v>
          </cell>
          <cell r="AD6" t="str">
            <v>-</v>
          </cell>
          <cell r="AE6" t="str">
            <v>-</v>
          </cell>
          <cell r="AF6">
            <v>110.25</v>
          </cell>
          <cell r="AG6">
            <v>109.82</v>
          </cell>
          <cell r="AH6">
            <v>111.25</v>
          </cell>
          <cell r="AJ6" t="str">
            <v>-</v>
          </cell>
          <cell r="AK6" t="str">
            <v>-</v>
          </cell>
          <cell r="AL6">
            <v>0</v>
          </cell>
          <cell r="AM6">
            <v>0</v>
          </cell>
          <cell r="AN6">
            <v>0</v>
          </cell>
          <cell r="AO6" t="str">
            <v>-</v>
          </cell>
          <cell r="AP6" t="str">
            <v>-</v>
          </cell>
          <cell r="AQ6">
            <v>0.6</v>
          </cell>
          <cell r="AR6">
            <v>0.45</v>
          </cell>
          <cell r="AS6">
            <v>0</v>
          </cell>
          <cell r="AU6" t="str">
            <v>-</v>
          </cell>
          <cell r="AV6" t="str">
            <v>-</v>
          </cell>
          <cell r="AW6">
            <v>95.06</v>
          </cell>
          <cell r="AX6">
            <v>123.17</v>
          </cell>
          <cell r="AY6">
            <v>114.34</v>
          </cell>
          <cell r="AZ6" t="str">
            <v>-</v>
          </cell>
          <cell r="BA6" t="str">
            <v>-</v>
          </cell>
          <cell r="BB6">
            <v>65.17</v>
          </cell>
          <cell r="BC6">
            <v>67.7</v>
          </cell>
          <cell r="BD6">
            <v>75.02</v>
          </cell>
          <cell r="BF6" t="str">
            <v>-</v>
          </cell>
          <cell r="BG6" t="str">
            <v>-</v>
          </cell>
          <cell r="BH6">
            <v>235.7</v>
          </cell>
          <cell r="BI6">
            <v>238.71</v>
          </cell>
          <cell r="BJ6">
            <v>242.81</v>
          </cell>
          <cell r="BK6" t="str">
            <v>-</v>
          </cell>
          <cell r="BL6" t="str">
            <v>-</v>
          </cell>
          <cell r="BM6">
            <v>642.57000000000005</v>
          </cell>
          <cell r="BN6">
            <v>599.92999999999995</v>
          </cell>
          <cell r="BO6">
            <v>573.73</v>
          </cell>
          <cell r="BQ6" t="str">
            <v>-</v>
          </cell>
          <cell r="BR6" t="str">
            <v>-</v>
          </cell>
          <cell r="BS6">
            <v>155.88</v>
          </cell>
          <cell r="BT6">
            <v>155.16</v>
          </cell>
          <cell r="BU6">
            <v>138.87</v>
          </cell>
          <cell r="BV6" t="str">
            <v>-</v>
          </cell>
          <cell r="BW6" t="str">
            <v>-</v>
          </cell>
          <cell r="BX6">
            <v>94.3</v>
          </cell>
          <cell r="BY6">
            <v>95.76</v>
          </cell>
          <cell r="BZ6">
            <v>100.74</v>
          </cell>
          <cell r="CB6" t="str">
            <v>-</v>
          </cell>
          <cell r="CC6" t="str">
            <v>-</v>
          </cell>
          <cell r="CD6">
            <v>87.63</v>
          </cell>
          <cell r="CE6">
            <v>87.3</v>
          </cell>
          <cell r="CF6">
            <v>96.82</v>
          </cell>
          <cell r="CG6" t="str">
            <v>-</v>
          </cell>
          <cell r="CH6" t="str">
            <v>-</v>
          </cell>
          <cell r="CI6">
            <v>120.18</v>
          </cell>
          <cell r="CJ6">
            <v>119</v>
          </cell>
          <cell r="CK6">
            <v>112.75</v>
          </cell>
          <cell r="CM6" t="str">
            <v>-</v>
          </cell>
          <cell r="CN6" t="str">
            <v>-</v>
          </cell>
          <cell r="CO6">
            <v>106.33</v>
          </cell>
          <cell r="CP6">
            <v>102.77</v>
          </cell>
          <cell r="CQ6">
            <v>54.36</v>
          </cell>
          <cell r="CR6" t="str">
            <v>-</v>
          </cell>
          <cell r="CS6" t="str">
            <v>-</v>
          </cell>
          <cell r="CT6">
            <v>64.81</v>
          </cell>
          <cell r="CU6">
            <v>64.66</v>
          </cell>
          <cell r="CV6">
            <v>64.650000000000006</v>
          </cell>
          <cell r="CX6" t="str">
            <v>-</v>
          </cell>
          <cell r="CY6" t="str">
            <v>-</v>
          </cell>
          <cell r="CZ6">
            <v>99.98</v>
          </cell>
          <cell r="DA6">
            <v>99.99</v>
          </cell>
          <cell r="DB6">
            <v>99.99</v>
          </cell>
          <cell r="DC6" t="str">
            <v>-</v>
          </cell>
          <cell r="DD6" t="str">
            <v>-</v>
          </cell>
          <cell r="DE6">
            <v>96.89</v>
          </cell>
          <cell r="DF6">
            <v>97.08</v>
          </cell>
          <cell r="DG6">
            <v>97.4</v>
          </cell>
          <cell r="DI6" t="str">
            <v>-</v>
          </cell>
          <cell r="DJ6" t="str">
            <v>-</v>
          </cell>
          <cell r="DK6">
            <v>5.0199999999999996</v>
          </cell>
          <cell r="DL6">
            <v>10.3</v>
          </cell>
          <cell r="DM6">
            <v>15.05</v>
          </cell>
          <cell r="DN6" t="str">
            <v>-</v>
          </cell>
          <cell r="DO6" t="str">
            <v>-</v>
          </cell>
          <cell r="DP6">
            <v>25.8</v>
          </cell>
          <cell r="DQ6">
            <v>25.28</v>
          </cell>
          <cell r="DR6">
            <v>28.35</v>
          </cell>
          <cell r="DT6" t="str">
            <v>-</v>
          </cell>
          <cell r="DU6" t="str">
            <v>-</v>
          </cell>
          <cell r="DV6">
            <v>11.63</v>
          </cell>
          <cell r="DW6">
            <v>13.14</v>
          </cell>
          <cell r="DX6">
            <v>14.62</v>
          </cell>
          <cell r="DY6" t="str">
            <v>-</v>
          </cell>
          <cell r="DZ6" t="str">
            <v>-</v>
          </cell>
          <cell r="EA6">
            <v>3.39</v>
          </cell>
          <cell r="EB6">
            <v>4.08</v>
          </cell>
          <cell r="EC6">
            <v>6.7</v>
          </cell>
          <cell r="EE6" t="str">
            <v>-</v>
          </cell>
          <cell r="EF6" t="str">
            <v>-</v>
          </cell>
          <cell r="EG6">
            <v>0.65</v>
          </cell>
          <cell r="EH6">
            <v>0.76</v>
          </cell>
          <cell r="EI6">
            <v>0.8</v>
          </cell>
          <cell r="EJ6" t="str">
            <v>-</v>
          </cell>
          <cell r="EK6" t="str">
            <v>-</v>
          </cell>
          <cell r="EL6">
            <v>0.13</v>
          </cell>
          <cell r="EM6">
            <v>0.16</v>
          </cell>
          <cell r="EN6">
            <v>0.16</v>
          </cell>
        </row>
        <row r="7"/>
        <row r="8"/>
        <row r="9"/>
        <row r="10">
          <cell r="B10">
            <v>41275</v>
          </cell>
          <cell r="C10">
            <v>41640</v>
          </cell>
          <cell r="D10">
            <v>42005</v>
          </cell>
          <cell r="E10">
            <v>42370</v>
          </cell>
          <cell r="F10">
            <v>42736</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
<Relationships xmlns="http://schemas.openxmlformats.org/package/2006/relationships">
  <Relationship Type="http://schemas.openxmlformats.org/officeDocument/2006/relationships/drawing" Target="../drawings/drawing1.xml" Id="rId2" />
</Relationships>
</file>

<file path=xl/worksheets/_rels/sheet2.xml.rels>&#65279;<?xml version="1.0" encoding="utf-8"?>
<Relationships xmlns="http://schemas.openxmlformats.org/package/2006/relationships" />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BZ86"/>
  <sheetViews>
    <sheetView showGridLines="0" tabSelected="1" topLeftCell="N1" zoomScale="70" zoomScaleNormal="70" workbookViewId="0">
      <selection activeCell="BL16" sqref="BL16:BZ4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大阪府　守口市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2</v>
      </c>
      <c r="C7" s="5"/>
      <c r="D7" s="5"/>
      <c r="E7" s="5"/>
      <c r="F7" s="5"/>
      <c r="G7" s="5"/>
      <c r="H7" s="5"/>
      <c r="I7" s="5" t="s">
        <v>4</v>
      </c>
      <c r="J7" s="5"/>
      <c r="K7" s="5"/>
      <c r="L7" s="5"/>
      <c r="M7" s="5"/>
      <c r="N7" s="5"/>
      <c r="O7" s="5"/>
      <c r="P7" s="5" t="s">
        <v>3</v>
      </c>
      <c r="Q7" s="5"/>
      <c r="R7" s="5"/>
      <c r="S7" s="5"/>
      <c r="T7" s="5"/>
      <c r="U7" s="5"/>
      <c r="V7" s="5"/>
      <c r="W7" s="5" t="s">
        <v>6</v>
      </c>
      <c r="X7" s="5"/>
      <c r="Y7" s="5"/>
      <c r="Z7" s="5"/>
      <c r="AA7" s="5"/>
      <c r="AB7" s="5"/>
      <c r="AC7" s="5"/>
      <c r="AD7" s="5" t="s">
        <v>12</v>
      </c>
      <c r="AE7" s="5"/>
      <c r="AF7" s="5"/>
      <c r="AG7" s="5"/>
      <c r="AH7" s="5"/>
      <c r="AI7" s="5"/>
      <c r="AJ7" s="5"/>
      <c r="AK7" s="3"/>
      <c r="AL7" s="5" t="s">
        <v>14</v>
      </c>
      <c r="AM7" s="5"/>
      <c r="AN7" s="5"/>
      <c r="AO7" s="5"/>
      <c r="AP7" s="5"/>
      <c r="AQ7" s="5"/>
      <c r="AR7" s="5"/>
      <c r="AS7" s="5"/>
      <c r="AT7" s="5" t="s">
        <v>11</v>
      </c>
      <c r="AU7" s="5"/>
      <c r="AV7" s="5"/>
      <c r="AW7" s="5"/>
      <c r="AX7" s="5"/>
      <c r="AY7" s="5"/>
      <c r="AZ7" s="5"/>
      <c r="BA7" s="5"/>
      <c r="BB7" s="5" t="s">
        <v>9</v>
      </c>
      <c r="BC7" s="5"/>
      <c r="BD7" s="5"/>
      <c r="BE7" s="5"/>
      <c r="BF7" s="5"/>
      <c r="BG7" s="5"/>
      <c r="BH7" s="5"/>
      <c r="BI7" s="5"/>
      <c r="BJ7" s="3"/>
      <c r="BK7" s="3"/>
      <c r="BL7" s="27" t="s">
        <v>15</v>
      </c>
      <c r="BM7" s="37"/>
      <c r="BN7" s="37"/>
      <c r="BO7" s="37"/>
      <c r="BP7" s="37"/>
      <c r="BQ7" s="37"/>
      <c r="BR7" s="37"/>
      <c r="BS7" s="37"/>
      <c r="BT7" s="37"/>
      <c r="BU7" s="37"/>
      <c r="BV7" s="37"/>
      <c r="BW7" s="37"/>
      <c r="BX7" s="37"/>
      <c r="BY7" s="51"/>
    </row>
    <row r="8" spans="1:78" ht="18.75" customHeight="1">
      <c r="A8" s="2"/>
      <c r="B8" s="6" t="str">
        <f>データ!I6</f>
        <v>法適用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Aa</v>
      </c>
      <c r="X8" s="6"/>
      <c r="Y8" s="6"/>
      <c r="Z8" s="6"/>
      <c r="AA8" s="6"/>
      <c r="AB8" s="6"/>
      <c r="AC8" s="6"/>
      <c r="AD8" s="21" t="str">
        <f>データ!$M$6</f>
        <v>非設置</v>
      </c>
      <c r="AE8" s="21"/>
      <c r="AF8" s="21"/>
      <c r="AG8" s="21"/>
      <c r="AH8" s="21"/>
      <c r="AI8" s="21"/>
      <c r="AJ8" s="21"/>
      <c r="AK8" s="3"/>
      <c r="AL8" s="22">
        <f>データ!S6</f>
        <v>144102</v>
      </c>
      <c r="AM8" s="22"/>
      <c r="AN8" s="22"/>
      <c r="AO8" s="22"/>
      <c r="AP8" s="22"/>
      <c r="AQ8" s="22"/>
      <c r="AR8" s="22"/>
      <c r="AS8" s="22"/>
      <c r="AT8" s="7">
        <f>データ!T6</f>
        <v>12.71</v>
      </c>
      <c r="AU8" s="7"/>
      <c r="AV8" s="7"/>
      <c r="AW8" s="7"/>
      <c r="AX8" s="7"/>
      <c r="AY8" s="7"/>
      <c r="AZ8" s="7"/>
      <c r="BA8" s="7"/>
      <c r="BB8" s="7">
        <f>データ!U6</f>
        <v>11337.69</v>
      </c>
      <c r="BC8" s="7"/>
      <c r="BD8" s="7"/>
      <c r="BE8" s="7"/>
      <c r="BF8" s="7"/>
      <c r="BG8" s="7"/>
      <c r="BH8" s="7"/>
      <c r="BI8" s="7"/>
      <c r="BJ8" s="3"/>
      <c r="BK8" s="3"/>
      <c r="BL8" s="28" t="s">
        <v>17</v>
      </c>
      <c r="BM8" s="38"/>
      <c r="BN8" s="45" t="s">
        <v>20</v>
      </c>
      <c r="BO8" s="48"/>
      <c r="BP8" s="48"/>
      <c r="BQ8" s="48"/>
      <c r="BR8" s="48"/>
      <c r="BS8" s="48"/>
      <c r="BT8" s="48"/>
      <c r="BU8" s="48"/>
      <c r="BV8" s="48"/>
      <c r="BW8" s="48"/>
      <c r="BX8" s="48"/>
      <c r="BY8" s="52"/>
    </row>
    <row r="9" spans="1:78" ht="18.75" customHeight="1">
      <c r="A9" s="2"/>
      <c r="B9" s="5" t="s">
        <v>22</v>
      </c>
      <c r="C9" s="5"/>
      <c r="D9" s="5"/>
      <c r="E9" s="5"/>
      <c r="F9" s="5"/>
      <c r="G9" s="5"/>
      <c r="H9" s="5"/>
      <c r="I9" s="5" t="s">
        <v>23</v>
      </c>
      <c r="J9" s="5"/>
      <c r="K9" s="5"/>
      <c r="L9" s="5"/>
      <c r="M9" s="5"/>
      <c r="N9" s="5"/>
      <c r="O9" s="5"/>
      <c r="P9" s="5" t="s">
        <v>25</v>
      </c>
      <c r="Q9" s="5"/>
      <c r="R9" s="5"/>
      <c r="S9" s="5"/>
      <c r="T9" s="5"/>
      <c r="U9" s="5"/>
      <c r="V9" s="5"/>
      <c r="W9" s="5" t="s">
        <v>27</v>
      </c>
      <c r="X9" s="5"/>
      <c r="Y9" s="5"/>
      <c r="Z9" s="5"/>
      <c r="AA9" s="5"/>
      <c r="AB9" s="5"/>
      <c r="AC9" s="5"/>
      <c r="AD9" s="5" t="s">
        <v>28</v>
      </c>
      <c r="AE9" s="5"/>
      <c r="AF9" s="5"/>
      <c r="AG9" s="5"/>
      <c r="AH9" s="5"/>
      <c r="AI9" s="5"/>
      <c r="AJ9" s="5"/>
      <c r="AK9" s="3"/>
      <c r="AL9" s="5" t="s">
        <v>33</v>
      </c>
      <c r="AM9" s="5"/>
      <c r="AN9" s="5"/>
      <c r="AO9" s="5"/>
      <c r="AP9" s="5"/>
      <c r="AQ9" s="5"/>
      <c r="AR9" s="5"/>
      <c r="AS9" s="5"/>
      <c r="AT9" s="5" t="s">
        <v>36</v>
      </c>
      <c r="AU9" s="5"/>
      <c r="AV9" s="5"/>
      <c r="AW9" s="5"/>
      <c r="AX9" s="5"/>
      <c r="AY9" s="5"/>
      <c r="AZ9" s="5"/>
      <c r="BA9" s="5"/>
      <c r="BB9" s="5" t="s">
        <v>38</v>
      </c>
      <c r="BC9" s="5"/>
      <c r="BD9" s="5"/>
      <c r="BE9" s="5"/>
      <c r="BF9" s="5"/>
      <c r="BG9" s="5"/>
      <c r="BH9" s="5"/>
      <c r="BI9" s="5"/>
      <c r="BJ9" s="3"/>
      <c r="BK9" s="3"/>
      <c r="BL9" s="29" t="s">
        <v>39</v>
      </c>
      <c r="BM9" s="39"/>
      <c r="BN9" s="46" t="s">
        <v>7</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f>データ!O6</f>
        <v>59.7</v>
      </c>
      <c r="J10" s="7"/>
      <c r="K10" s="7"/>
      <c r="L10" s="7"/>
      <c r="M10" s="7"/>
      <c r="N10" s="7"/>
      <c r="O10" s="7"/>
      <c r="P10" s="7">
        <f>データ!P6</f>
        <v>100</v>
      </c>
      <c r="Q10" s="7"/>
      <c r="R10" s="7"/>
      <c r="S10" s="7"/>
      <c r="T10" s="7"/>
      <c r="U10" s="7"/>
      <c r="V10" s="7"/>
      <c r="W10" s="7">
        <f>データ!Q6</f>
        <v>62.78</v>
      </c>
      <c r="X10" s="7"/>
      <c r="Y10" s="7"/>
      <c r="Z10" s="7"/>
      <c r="AA10" s="7"/>
      <c r="AB10" s="7"/>
      <c r="AC10" s="7"/>
      <c r="AD10" s="22">
        <f>データ!R6</f>
        <v>2018</v>
      </c>
      <c r="AE10" s="22"/>
      <c r="AF10" s="22"/>
      <c r="AG10" s="22"/>
      <c r="AH10" s="22"/>
      <c r="AI10" s="22"/>
      <c r="AJ10" s="22"/>
      <c r="AK10" s="2"/>
      <c r="AL10" s="22">
        <f>データ!V6</f>
        <v>143708</v>
      </c>
      <c r="AM10" s="22"/>
      <c r="AN10" s="22"/>
      <c r="AO10" s="22"/>
      <c r="AP10" s="22"/>
      <c r="AQ10" s="22"/>
      <c r="AR10" s="22"/>
      <c r="AS10" s="22"/>
      <c r="AT10" s="7">
        <f>データ!W6</f>
        <v>11.45</v>
      </c>
      <c r="AU10" s="7"/>
      <c r="AV10" s="7"/>
      <c r="AW10" s="7"/>
      <c r="AX10" s="7"/>
      <c r="AY10" s="7"/>
      <c r="AZ10" s="7"/>
      <c r="BA10" s="7"/>
      <c r="BB10" s="7">
        <f>データ!X6</f>
        <v>12550.92</v>
      </c>
      <c r="BC10" s="7"/>
      <c r="BD10" s="7"/>
      <c r="BE10" s="7"/>
      <c r="BF10" s="7"/>
      <c r="BG10" s="7"/>
      <c r="BH10" s="7"/>
      <c r="BI10" s="7"/>
      <c r="BJ10" s="2"/>
      <c r="BK10" s="2"/>
      <c r="BL10" s="30" t="s">
        <v>16</v>
      </c>
      <c r="BM10" s="40"/>
      <c r="BN10" s="47" t="s">
        <v>41</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13</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26</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42</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121</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t="s">
        <v>30</v>
      </c>
      <c r="D34" s="16"/>
      <c r="E34" s="16"/>
      <c r="F34" s="16"/>
      <c r="G34" s="16"/>
      <c r="H34" s="16"/>
      <c r="I34" s="16"/>
      <c r="J34" s="16"/>
      <c r="K34" s="16"/>
      <c r="L34" s="16"/>
      <c r="M34" s="16"/>
      <c r="N34" s="16"/>
      <c r="O34" s="16"/>
      <c r="P34" s="16"/>
      <c r="Q34" s="20"/>
      <c r="R34" s="16" t="s">
        <v>43</v>
      </c>
      <c r="S34" s="16"/>
      <c r="T34" s="16"/>
      <c r="U34" s="16"/>
      <c r="V34" s="16"/>
      <c r="W34" s="16"/>
      <c r="X34" s="16"/>
      <c r="Y34" s="16"/>
      <c r="Z34" s="16"/>
      <c r="AA34" s="16"/>
      <c r="AB34" s="16"/>
      <c r="AC34" s="16"/>
      <c r="AD34" s="16"/>
      <c r="AE34" s="16"/>
      <c r="AF34" s="20"/>
      <c r="AG34" s="16" t="s">
        <v>0</v>
      </c>
      <c r="AH34" s="16"/>
      <c r="AI34" s="16"/>
      <c r="AJ34" s="16"/>
      <c r="AK34" s="16"/>
      <c r="AL34" s="16"/>
      <c r="AM34" s="16"/>
      <c r="AN34" s="16"/>
      <c r="AO34" s="16"/>
      <c r="AP34" s="16"/>
      <c r="AQ34" s="16"/>
      <c r="AR34" s="16"/>
      <c r="AS34" s="16"/>
      <c r="AT34" s="16"/>
      <c r="AU34" s="20"/>
      <c r="AV34" s="16" t="s">
        <v>46</v>
      </c>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31</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119</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t="s">
        <v>48</v>
      </c>
      <c r="D56" s="16"/>
      <c r="E56" s="16"/>
      <c r="F56" s="16"/>
      <c r="G56" s="16"/>
      <c r="H56" s="16"/>
      <c r="I56" s="16"/>
      <c r="J56" s="16"/>
      <c r="K56" s="16"/>
      <c r="L56" s="16"/>
      <c r="M56" s="16"/>
      <c r="N56" s="16"/>
      <c r="O56" s="16"/>
      <c r="P56" s="16"/>
      <c r="Q56" s="20"/>
      <c r="R56" s="16" t="s">
        <v>18</v>
      </c>
      <c r="S56" s="16"/>
      <c r="T56" s="16"/>
      <c r="U56" s="16"/>
      <c r="V56" s="16"/>
      <c r="W56" s="16"/>
      <c r="X56" s="16"/>
      <c r="Y56" s="16"/>
      <c r="Z56" s="16"/>
      <c r="AA56" s="16"/>
      <c r="AB56" s="16"/>
      <c r="AC56" s="16"/>
      <c r="AD56" s="16"/>
      <c r="AE56" s="16"/>
      <c r="AF56" s="20"/>
      <c r="AG56" s="16" t="s">
        <v>51</v>
      </c>
      <c r="AH56" s="16"/>
      <c r="AI56" s="16"/>
      <c r="AJ56" s="16"/>
      <c r="AK56" s="16"/>
      <c r="AL56" s="16"/>
      <c r="AM56" s="16"/>
      <c r="AN56" s="16"/>
      <c r="AO56" s="16"/>
      <c r="AP56" s="16"/>
      <c r="AQ56" s="16"/>
      <c r="AR56" s="16"/>
      <c r="AS56" s="16"/>
      <c r="AT56" s="16"/>
      <c r="AU56" s="20"/>
      <c r="AV56" s="16" t="s">
        <v>52</v>
      </c>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45</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49</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120</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t="s">
        <v>21</v>
      </c>
      <c r="D79" s="16"/>
      <c r="E79" s="16"/>
      <c r="F79" s="16"/>
      <c r="G79" s="16"/>
      <c r="H79" s="16"/>
      <c r="I79" s="16"/>
      <c r="J79" s="16"/>
      <c r="K79" s="16"/>
      <c r="L79" s="16"/>
      <c r="M79" s="16"/>
      <c r="N79" s="16"/>
      <c r="O79" s="16"/>
      <c r="P79" s="16"/>
      <c r="Q79" s="16"/>
      <c r="R79" s="16"/>
      <c r="S79" s="16"/>
      <c r="T79" s="16"/>
      <c r="U79" s="20"/>
      <c r="V79" s="20"/>
      <c r="W79" s="16" t="s">
        <v>53</v>
      </c>
      <c r="X79" s="16"/>
      <c r="Y79" s="16"/>
      <c r="Z79" s="16"/>
      <c r="AA79" s="16"/>
      <c r="AB79" s="16"/>
      <c r="AC79" s="16"/>
      <c r="AD79" s="16"/>
      <c r="AE79" s="16"/>
      <c r="AF79" s="16"/>
      <c r="AG79" s="16"/>
      <c r="AH79" s="16"/>
      <c r="AI79" s="16"/>
      <c r="AJ79" s="16"/>
      <c r="AK79" s="16"/>
      <c r="AL79" s="16"/>
      <c r="AM79" s="16"/>
      <c r="AN79" s="16"/>
      <c r="AO79" s="20"/>
      <c r="AP79" s="20"/>
      <c r="AQ79" s="16" t="s">
        <v>55</v>
      </c>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6"/>
      <c r="D81" s="16"/>
      <c r="E81" s="16"/>
      <c r="F81" s="16"/>
      <c r="G81" s="16"/>
      <c r="H81" s="16"/>
      <c r="I81" s="16"/>
      <c r="J81" s="16"/>
      <c r="K81" s="16"/>
      <c r="L81" s="16"/>
      <c r="M81" s="16"/>
      <c r="N81" s="16"/>
      <c r="O81" s="16"/>
      <c r="P81" s="16"/>
      <c r="Q81" s="16"/>
      <c r="R81" s="16"/>
      <c r="S81" s="16"/>
      <c r="T81" s="16"/>
      <c r="U81" s="15"/>
      <c r="V81" s="15"/>
      <c r="W81" s="16"/>
      <c r="X81" s="16"/>
      <c r="Y81" s="16"/>
      <c r="Z81" s="16"/>
      <c r="AA81" s="16"/>
      <c r="AB81" s="16"/>
      <c r="AC81" s="16"/>
      <c r="AD81" s="16"/>
      <c r="AE81" s="16"/>
      <c r="AF81" s="16"/>
      <c r="AG81" s="16"/>
      <c r="AH81" s="16"/>
      <c r="AI81" s="16"/>
      <c r="AJ81" s="16"/>
      <c r="AK81" s="16"/>
      <c r="AL81" s="16"/>
      <c r="AM81" s="16"/>
      <c r="AN81" s="16"/>
      <c r="AO81" s="15"/>
      <c r="AP81" s="15"/>
      <c r="AQ81" s="16"/>
      <c r="AR81" s="16"/>
      <c r="AS81" s="16"/>
      <c r="AT81" s="16"/>
      <c r="AU81" s="16"/>
      <c r="AV81" s="16"/>
      <c r="AW81" s="16"/>
      <c r="AX81" s="16"/>
      <c r="AY81" s="16"/>
      <c r="AZ81" s="16"/>
      <c r="BA81" s="16"/>
      <c r="BB81" s="16"/>
      <c r="BC81" s="16"/>
      <c r="BD81" s="16"/>
      <c r="BE81" s="16"/>
      <c r="BF81" s="16"/>
      <c r="BG81" s="16"/>
      <c r="BH81" s="16"/>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 t="s">
        <v>19</v>
      </c>
    </row>
    <row r="84" spans="1:78">
      <c r="C84" s="19" t="s">
        <v>50</v>
      </c>
    </row>
    <row r="85" spans="1:78" hidden="1">
      <c r="B85" s="12" t="s">
        <v>5</v>
      </c>
      <c r="C85" s="12"/>
      <c r="D85" s="12"/>
      <c r="E85" s="12" t="s">
        <v>56</v>
      </c>
      <c r="F85" s="12" t="s">
        <v>32</v>
      </c>
      <c r="G85" s="12" t="s">
        <v>57</v>
      </c>
      <c r="H85" s="12" t="s">
        <v>59</v>
      </c>
      <c r="I85" s="12" t="s">
        <v>60</v>
      </c>
      <c r="J85" s="12" t="s">
        <v>29</v>
      </c>
      <c r="K85" s="12" t="s">
        <v>62</v>
      </c>
      <c r="L85" s="12" t="s">
        <v>54</v>
      </c>
      <c r="M85" s="12" t="s">
        <v>63</v>
      </c>
      <c r="N85" s="12" t="s">
        <v>58</v>
      </c>
      <c r="O85" s="12" t="s">
        <v>34</v>
      </c>
    </row>
    <row r="86" spans="1:78" hidden="1">
      <c r="B86" s="12"/>
      <c r="C86" s="12"/>
      <c r="D86" s="12"/>
      <c r="E86" s="12" t="str">
        <f>データ!AI6</f>
        <v>【108.80】</v>
      </c>
      <c r="F86" s="12" t="str">
        <f>データ!AT6</f>
        <v>【4.27】</v>
      </c>
      <c r="G86" s="12" t="str">
        <f>データ!BE6</f>
        <v>【66.41】</v>
      </c>
      <c r="H86" s="12" t="str">
        <f>データ!BP6</f>
        <v>【707.33】</v>
      </c>
      <c r="I86" s="12" t="str">
        <f>データ!CA6</f>
        <v>【101.26】</v>
      </c>
      <c r="J86" s="12" t="str">
        <f>データ!CL6</f>
        <v>【136.39】</v>
      </c>
      <c r="K86" s="12" t="str">
        <f>データ!CW6</f>
        <v>【60.13】</v>
      </c>
      <c r="L86" s="12" t="str">
        <f>データ!DH6</f>
        <v>【95.06】</v>
      </c>
      <c r="M86" s="12" t="str">
        <f>データ!DS6</f>
        <v>【38.13】</v>
      </c>
      <c r="N86" s="12" t="str">
        <f>データ!ED6</f>
        <v>【5.37】</v>
      </c>
      <c r="O86" s="12" t="str">
        <f>データ!EO6</f>
        <v>【0.23】</v>
      </c>
    </row>
  </sheetData>
  <sheetProtection sheet="1" objects="1" scenarios="1" formatCells="0" formatColumns="0" formatRows="0"/>
  <mergeCells count="57">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C34:P35"/>
    <mergeCell ref="R34:AE35"/>
    <mergeCell ref="AG34:AT35"/>
    <mergeCell ref="AV34:BI35"/>
    <mergeCell ref="BL45:BZ46"/>
    <mergeCell ref="C56:P57"/>
    <mergeCell ref="R56:AE57"/>
    <mergeCell ref="AG56:AT57"/>
    <mergeCell ref="AV56:BI57"/>
    <mergeCell ref="B60:BJ61"/>
    <mergeCell ref="BL64:BZ65"/>
    <mergeCell ref="C79:T80"/>
    <mergeCell ref="W79:AN80"/>
    <mergeCell ref="AQ79:BH80"/>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R10"/>
  <sheetViews>
    <sheetView showGridLines="0" workbookViewId="0"/>
  </sheetViews>
  <sheetFormatPr defaultRowHeight="13.5"/>
  <cols>
    <col min="2" max="144" width="11.875" customWidth="1"/>
  </cols>
  <sheetData>
    <row r="1" spans="1:148">
      <c r="A1" t="s">
        <v>64</v>
      </c>
      <c r="Y1" s="78">
        <v>1</v>
      </c>
      <c r="Z1" s="78">
        <v>1</v>
      </c>
      <c r="AA1" s="78">
        <v>1</v>
      </c>
      <c r="AB1" s="78">
        <v>1</v>
      </c>
      <c r="AC1" s="78">
        <v>1</v>
      </c>
      <c r="AD1" s="78">
        <v>1</v>
      </c>
      <c r="AE1" s="78">
        <v>1</v>
      </c>
      <c r="AF1" s="78">
        <v>1</v>
      </c>
      <c r="AG1" s="78">
        <v>1</v>
      </c>
      <c r="AH1" s="78">
        <v>1</v>
      </c>
      <c r="AI1" s="78"/>
      <c r="AJ1" s="78">
        <v>1</v>
      </c>
      <c r="AK1" s="78">
        <v>1</v>
      </c>
      <c r="AL1" s="78">
        <v>1</v>
      </c>
      <c r="AM1" s="78">
        <v>1</v>
      </c>
      <c r="AN1" s="78">
        <v>1</v>
      </c>
      <c r="AO1" s="78">
        <v>1</v>
      </c>
      <c r="AP1" s="78">
        <v>1</v>
      </c>
      <c r="AQ1" s="78">
        <v>1</v>
      </c>
      <c r="AR1" s="78">
        <v>1</v>
      </c>
      <c r="AS1" s="78">
        <v>1</v>
      </c>
      <c r="AT1" s="78"/>
      <c r="AU1" s="78">
        <v>1</v>
      </c>
      <c r="AV1" s="78">
        <v>1</v>
      </c>
      <c r="AW1" s="78">
        <v>1</v>
      </c>
      <c r="AX1" s="78">
        <v>1</v>
      </c>
      <c r="AY1" s="78">
        <v>1</v>
      </c>
      <c r="AZ1" s="78">
        <v>1</v>
      </c>
      <c r="BA1" s="78">
        <v>1</v>
      </c>
      <c r="BB1" s="78">
        <v>1</v>
      </c>
      <c r="BC1" s="78">
        <v>1</v>
      </c>
      <c r="BD1" s="78">
        <v>1</v>
      </c>
      <c r="BE1" s="78"/>
      <c r="BF1" s="78">
        <v>1</v>
      </c>
      <c r="BG1" s="78">
        <v>1</v>
      </c>
      <c r="BH1" s="78">
        <v>1</v>
      </c>
      <c r="BI1" s="78">
        <v>1</v>
      </c>
      <c r="BJ1" s="78">
        <v>1</v>
      </c>
      <c r="BK1" s="78">
        <v>1</v>
      </c>
      <c r="BL1" s="78">
        <v>1</v>
      </c>
      <c r="BM1" s="78">
        <v>1</v>
      </c>
      <c r="BN1" s="78">
        <v>1</v>
      </c>
      <c r="BO1" s="78">
        <v>1</v>
      </c>
      <c r="BP1" s="78"/>
      <c r="BQ1" s="78">
        <v>1</v>
      </c>
      <c r="BR1" s="78">
        <v>1</v>
      </c>
      <c r="BS1" s="78">
        <v>1</v>
      </c>
      <c r="BT1" s="78">
        <v>1</v>
      </c>
      <c r="BU1" s="78">
        <v>1</v>
      </c>
      <c r="BV1" s="78">
        <v>1</v>
      </c>
      <c r="BW1" s="78">
        <v>1</v>
      </c>
      <c r="BX1" s="78">
        <v>1</v>
      </c>
      <c r="BY1" s="78">
        <v>1</v>
      </c>
      <c r="BZ1" s="78">
        <v>1</v>
      </c>
      <c r="CA1" s="78"/>
      <c r="CB1" s="78">
        <v>1</v>
      </c>
      <c r="CC1" s="78">
        <v>1</v>
      </c>
      <c r="CD1" s="78">
        <v>1</v>
      </c>
      <c r="CE1" s="78">
        <v>1</v>
      </c>
      <c r="CF1" s="78">
        <v>1</v>
      </c>
      <c r="CG1" s="78">
        <v>1</v>
      </c>
      <c r="CH1" s="78">
        <v>1</v>
      </c>
      <c r="CI1" s="78">
        <v>1</v>
      </c>
      <c r="CJ1" s="78">
        <v>1</v>
      </c>
      <c r="CK1" s="78">
        <v>1</v>
      </c>
      <c r="CL1" s="78"/>
      <c r="CM1" s="78">
        <v>1</v>
      </c>
      <c r="CN1" s="78">
        <v>1</v>
      </c>
      <c r="CO1" s="78">
        <v>1</v>
      </c>
      <c r="CP1" s="78">
        <v>1</v>
      </c>
      <c r="CQ1" s="78">
        <v>1</v>
      </c>
      <c r="CR1" s="78">
        <v>1</v>
      </c>
      <c r="CS1" s="78">
        <v>1</v>
      </c>
      <c r="CT1" s="78">
        <v>1</v>
      </c>
      <c r="CU1" s="78">
        <v>1</v>
      </c>
      <c r="CV1" s="78">
        <v>1</v>
      </c>
      <c r="CW1" s="78"/>
      <c r="CX1" s="78">
        <v>1</v>
      </c>
      <c r="CY1" s="78">
        <v>1</v>
      </c>
      <c r="CZ1" s="78">
        <v>1</v>
      </c>
      <c r="DA1" s="78">
        <v>1</v>
      </c>
      <c r="DB1" s="78">
        <v>1</v>
      </c>
      <c r="DC1" s="78">
        <v>1</v>
      </c>
      <c r="DD1" s="78">
        <v>1</v>
      </c>
      <c r="DE1" s="78">
        <v>1</v>
      </c>
      <c r="DF1" s="78">
        <v>1</v>
      </c>
      <c r="DG1" s="78">
        <v>1</v>
      </c>
      <c r="DH1" s="78"/>
      <c r="DI1" s="78">
        <v>1</v>
      </c>
      <c r="DJ1" s="78">
        <v>1</v>
      </c>
      <c r="DK1" s="78">
        <v>1</v>
      </c>
      <c r="DL1" s="78">
        <v>1</v>
      </c>
      <c r="DM1" s="78">
        <v>1</v>
      </c>
      <c r="DN1" s="78">
        <v>1</v>
      </c>
      <c r="DO1" s="78">
        <v>1</v>
      </c>
      <c r="DP1" s="78">
        <v>1</v>
      </c>
      <c r="DQ1" s="78">
        <v>1</v>
      </c>
      <c r="DR1" s="78">
        <v>1</v>
      </c>
      <c r="DS1" s="78"/>
      <c r="DT1" s="78">
        <v>1</v>
      </c>
      <c r="DU1" s="78">
        <v>1</v>
      </c>
      <c r="DV1" s="78">
        <v>1</v>
      </c>
      <c r="DW1" s="78">
        <v>1</v>
      </c>
      <c r="DX1" s="78">
        <v>1</v>
      </c>
      <c r="DY1" s="78">
        <v>1</v>
      </c>
      <c r="DZ1" s="78">
        <v>1</v>
      </c>
      <c r="EA1" s="78">
        <v>1</v>
      </c>
      <c r="EB1" s="78">
        <v>1</v>
      </c>
      <c r="EC1" s="78">
        <v>1</v>
      </c>
      <c r="ED1" s="78"/>
      <c r="EE1" s="78">
        <v>1</v>
      </c>
      <c r="EF1" s="78">
        <v>1</v>
      </c>
      <c r="EG1" s="78">
        <v>1</v>
      </c>
      <c r="EH1" s="78">
        <v>1</v>
      </c>
      <c r="EI1" s="78">
        <v>1</v>
      </c>
      <c r="EJ1" s="78">
        <v>1</v>
      </c>
      <c r="EK1" s="78">
        <v>1</v>
      </c>
      <c r="EL1" s="78">
        <v>1</v>
      </c>
      <c r="EM1" s="78">
        <v>1</v>
      </c>
      <c r="EN1" s="78">
        <v>1</v>
      </c>
      <c r="EO1" s="78"/>
    </row>
    <row r="2" spans="1:148">
      <c r="A2" s="60" t="s">
        <v>65</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8">
      <c r="A3" s="60" t="s">
        <v>44</v>
      </c>
      <c r="B3" s="62" t="s">
        <v>66</v>
      </c>
      <c r="C3" s="62" t="s">
        <v>47</v>
      </c>
      <c r="D3" s="62" t="s">
        <v>24</v>
      </c>
      <c r="E3" s="62" t="s">
        <v>40</v>
      </c>
      <c r="F3" s="62" t="s">
        <v>61</v>
      </c>
      <c r="G3" s="62" t="s">
        <v>67</v>
      </c>
      <c r="H3" s="68" t="s">
        <v>10</v>
      </c>
      <c r="I3" s="71"/>
      <c r="J3" s="71"/>
      <c r="K3" s="71"/>
      <c r="L3" s="71"/>
      <c r="M3" s="71"/>
      <c r="N3" s="71"/>
      <c r="O3" s="71"/>
      <c r="P3" s="71"/>
      <c r="Q3" s="71"/>
      <c r="R3" s="71"/>
      <c r="S3" s="71"/>
      <c r="T3" s="71"/>
      <c r="U3" s="71"/>
      <c r="V3" s="71"/>
      <c r="W3" s="71"/>
      <c r="X3" s="76"/>
      <c r="Y3" s="79" t="s">
        <v>68</v>
      </c>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t="s">
        <v>45</v>
      </c>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row>
    <row r="4" spans="1:148">
      <c r="A4" s="60" t="s">
        <v>69</v>
      </c>
      <c r="B4" s="63"/>
      <c r="C4" s="63"/>
      <c r="D4" s="63"/>
      <c r="E4" s="63"/>
      <c r="F4" s="63"/>
      <c r="G4" s="63"/>
      <c r="H4" s="69"/>
      <c r="I4" s="72"/>
      <c r="J4" s="72"/>
      <c r="K4" s="72"/>
      <c r="L4" s="72"/>
      <c r="M4" s="72"/>
      <c r="N4" s="72"/>
      <c r="O4" s="72"/>
      <c r="P4" s="72"/>
      <c r="Q4" s="72"/>
      <c r="R4" s="72"/>
      <c r="S4" s="72"/>
      <c r="T4" s="72"/>
      <c r="U4" s="72"/>
      <c r="V4" s="72"/>
      <c r="W4" s="72"/>
      <c r="X4" s="77"/>
      <c r="Y4" s="80" t="s">
        <v>70</v>
      </c>
      <c r="Z4" s="80"/>
      <c r="AA4" s="80"/>
      <c r="AB4" s="80"/>
      <c r="AC4" s="80"/>
      <c r="AD4" s="80"/>
      <c r="AE4" s="80"/>
      <c r="AF4" s="80"/>
      <c r="AG4" s="80"/>
      <c r="AH4" s="80"/>
      <c r="AI4" s="80"/>
      <c r="AJ4" s="80" t="s">
        <v>71</v>
      </c>
      <c r="AK4" s="80"/>
      <c r="AL4" s="80"/>
      <c r="AM4" s="80"/>
      <c r="AN4" s="80"/>
      <c r="AO4" s="80"/>
      <c r="AP4" s="80"/>
      <c r="AQ4" s="80"/>
      <c r="AR4" s="80"/>
      <c r="AS4" s="80"/>
      <c r="AT4" s="80"/>
      <c r="AU4" s="80" t="s">
        <v>72</v>
      </c>
      <c r="AV4" s="80"/>
      <c r="AW4" s="80"/>
      <c r="AX4" s="80"/>
      <c r="AY4" s="80"/>
      <c r="AZ4" s="80"/>
      <c r="BA4" s="80"/>
      <c r="BB4" s="80"/>
      <c r="BC4" s="80"/>
      <c r="BD4" s="80"/>
      <c r="BE4" s="80"/>
      <c r="BF4" s="80" t="s">
        <v>73</v>
      </c>
      <c r="BG4" s="80"/>
      <c r="BH4" s="80"/>
      <c r="BI4" s="80"/>
      <c r="BJ4" s="80"/>
      <c r="BK4" s="80"/>
      <c r="BL4" s="80"/>
      <c r="BM4" s="80"/>
      <c r="BN4" s="80"/>
      <c r="BO4" s="80"/>
      <c r="BP4" s="80"/>
      <c r="BQ4" s="80" t="s">
        <v>74</v>
      </c>
      <c r="BR4" s="80"/>
      <c r="BS4" s="80"/>
      <c r="BT4" s="80"/>
      <c r="BU4" s="80"/>
      <c r="BV4" s="80"/>
      <c r="BW4" s="80"/>
      <c r="BX4" s="80"/>
      <c r="BY4" s="80"/>
      <c r="BZ4" s="80"/>
      <c r="CA4" s="80"/>
      <c r="CB4" s="80" t="s">
        <v>75</v>
      </c>
      <c r="CC4" s="80"/>
      <c r="CD4" s="80"/>
      <c r="CE4" s="80"/>
      <c r="CF4" s="80"/>
      <c r="CG4" s="80"/>
      <c r="CH4" s="80"/>
      <c r="CI4" s="80"/>
      <c r="CJ4" s="80"/>
      <c r="CK4" s="80"/>
      <c r="CL4" s="80"/>
      <c r="CM4" s="80" t="s">
        <v>76</v>
      </c>
      <c r="CN4" s="80"/>
      <c r="CO4" s="80"/>
      <c r="CP4" s="80"/>
      <c r="CQ4" s="80"/>
      <c r="CR4" s="80"/>
      <c r="CS4" s="80"/>
      <c r="CT4" s="80"/>
      <c r="CU4" s="80"/>
      <c r="CV4" s="80"/>
      <c r="CW4" s="80"/>
      <c r="CX4" s="80" t="s">
        <v>77</v>
      </c>
      <c r="CY4" s="80"/>
      <c r="CZ4" s="80"/>
      <c r="DA4" s="80"/>
      <c r="DB4" s="80"/>
      <c r="DC4" s="80"/>
      <c r="DD4" s="80"/>
      <c r="DE4" s="80"/>
      <c r="DF4" s="80"/>
      <c r="DG4" s="80"/>
      <c r="DH4" s="80"/>
      <c r="DI4" s="80" t="s">
        <v>78</v>
      </c>
      <c r="DJ4" s="80"/>
      <c r="DK4" s="80"/>
      <c r="DL4" s="80"/>
      <c r="DM4" s="80"/>
      <c r="DN4" s="80"/>
      <c r="DO4" s="80"/>
      <c r="DP4" s="80"/>
      <c r="DQ4" s="80"/>
      <c r="DR4" s="80"/>
      <c r="DS4" s="80"/>
      <c r="DT4" s="80" t="s">
        <v>79</v>
      </c>
      <c r="DU4" s="80"/>
      <c r="DV4" s="80"/>
      <c r="DW4" s="80"/>
      <c r="DX4" s="80"/>
      <c r="DY4" s="80"/>
      <c r="DZ4" s="80"/>
      <c r="EA4" s="80"/>
      <c r="EB4" s="80"/>
      <c r="EC4" s="80"/>
      <c r="ED4" s="80"/>
      <c r="EE4" s="80" t="s">
        <v>80</v>
      </c>
      <c r="EF4" s="80"/>
      <c r="EG4" s="80"/>
      <c r="EH4" s="80"/>
      <c r="EI4" s="80"/>
      <c r="EJ4" s="80"/>
      <c r="EK4" s="80"/>
      <c r="EL4" s="80"/>
      <c r="EM4" s="80"/>
      <c r="EN4" s="80"/>
      <c r="EO4" s="80"/>
    </row>
    <row r="5" spans="1:148">
      <c r="A5" s="60" t="s">
        <v>81</v>
      </c>
      <c r="B5" s="64"/>
      <c r="C5" s="64"/>
      <c r="D5" s="64"/>
      <c r="E5" s="64"/>
      <c r="F5" s="64"/>
      <c r="G5" s="64"/>
      <c r="H5" s="70" t="s">
        <v>82</v>
      </c>
      <c r="I5" s="70" t="s">
        <v>83</v>
      </c>
      <c r="J5" s="70" t="s">
        <v>84</v>
      </c>
      <c r="K5" s="70" t="s">
        <v>85</v>
      </c>
      <c r="L5" s="70" t="s">
        <v>86</v>
      </c>
      <c r="M5" s="70" t="s">
        <v>12</v>
      </c>
      <c r="N5" s="70" t="s">
        <v>87</v>
      </c>
      <c r="O5" s="70" t="s">
        <v>88</v>
      </c>
      <c r="P5" s="70" t="s">
        <v>89</v>
      </c>
      <c r="Q5" s="70" t="s">
        <v>90</v>
      </c>
      <c r="R5" s="70" t="s">
        <v>91</v>
      </c>
      <c r="S5" s="70" t="s">
        <v>92</v>
      </c>
      <c r="T5" s="70" t="s">
        <v>93</v>
      </c>
      <c r="U5" s="70" t="s">
        <v>94</v>
      </c>
      <c r="V5" s="70" t="s">
        <v>95</v>
      </c>
      <c r="W5" s="70" t="s">
        <v>96</v>
      </c>
      <c r="X5" s="70" t="s">
        <v>97</v>
      </c>
      <c r="Y5" s="70" t="s">
        <v>37</v>
      </c>
      <c r="Z5" s="70" t="s">
        <v>98</v>
      </c>
      <c r="AA5" s="70" t="s">
        <v>99</v>
      </c>
      <c r="AB5" s="70" t="s">
        <v>100</v>
      </c>
      <c r="AC5" s="70" t="s">
        <v>101</v>
      </c>
      <c r="AD5" s="70" t="s">
        <v>102</v>
      </c>
      <c r="AE5" s="70" t="s">
        <v>103</v>
      </c>
      <c r="AF5" s="70" t="s">
        <v>104</v>
      </c>
      <c r="AG5" s="70" t="s">
        <v>105</v>
      </c>
      <c r="AH5" s="70" t="s">
        <v>106</v>
      </c>
      <c r="AI5" s="70" t="s">
        <v>5</v>
      </c>
      <c r="AJ5" s="70" t="s">
        <v>37</v>
      </c>
      <c r="AK5" s="70" t="s">
        <v>98</v>
      </c>
      <c r="AL5" s="70" t="s">
        <v>99</v>
      </c>
      <c r="AM5" s="70" t="s">
        <v>100</v>
      </c>
      <c r="AN5" s="70" t="s">
        <v>101</v>
      </c>
      <c r="AO5" s="70" t="s">
        <v>102</v>
      </c>
      <c r="AP5" s="70" t="s">
        <v>103</v>
      </c>
      <c r="AQ5" s="70" t="s">
        <v>104</v>
      </c>
      <c r="AR5" s="70" t="s">
        <v>105</v>
      </c>
      <c r="AS5" s="70" t="s">
        <v>106</v>
      </c>
      <c r="AT5" s="70" t="s">
        <v>107</v>
      </c>
      <c r="AU5" s="70" t="s">
        <v>37</v>
      </c>
      <c r="AV5" s="70" t="s">
        <v>98</v>
      </c>
      <c r="AW5" s="70" t="s">
        <v>99</v>
      </c>
      <c r="AX5" s="70" t="s">
        <v>100</v>
      </c>
      <c r="AY5" s="70" t="s">
        <v>101</v>
      </c>
      <c r="AZ5" s="70" t="s">
        <v>102</v>
      </c>
      <c r="BA5" s="70" t="s">
        <v>103</v>
      </c>
      <c r="BB5" s="70" t="s">
        <v>104</v>
      </c>
      <c r="BC5" s="70" t="s">
        <v>105</v>
      </c>
      <c r="BD5" s="70" t="s">
        <v>106</v>
      </c>
      <c r="BE5" s="70" t="s">
        <v>107</v>
      </c>
      <c r="BF5" s="70" t="s">
        <v>37</v>
      </c>
      <c r="BG5" s="70" t="s">
        <v>98</v>
      </c>
      <c r="BH5" s="70" t="s">
        <v>99</v>
      </c>
      <c r="BI5" s="70" t="s">
        <v>100</v>
      </c>
      <c r="BJ5" s="70" t="s">
        <v>101</v>
      </c>
      <c r="BK5" s="70" t="s">
        <v>102</v>
      </c>
      <c r="BL5" s="70" t="s">
        <v>103</v>
      </c>
      <c r="BM5" s="70" t="s">
        <v>104</v>
      </c>
      <c r="BN5" s="70" t="s">
        <v>105</v>
      </c>
      <c r="BO5" s="70" t="s">
        <v>106</v>
      </c>
      <c r="BP5" s="70" t="s">
        <v>107</v>
      </c>
      <c r="BQ5" s="70" t="s">
        <v>37</v>
      </c>
      <c r="BR5" s="70" t="s">
        <v>98</v>
      </c>
      <c r="BS5" s="70" t="s">
        <v>99</v>
      </c>
      <c r="BT5" s="70" t="s">
        <v>100</v>
      </c>
      <c r="BU5" s="70" t="s">
        <v>101</v>
      </c>
      <c r="BV5" s="70" t="s">
        <v>102</v>
      </c>
      <c r="BW5" s="70" t="s">
        <v>103</v>
      </c>
      <c r="BX5" s="70" t="s">
        <v>104</v>
      </c>
      <c r="BY5" s="70" t="s">
        <v>105</v>
      </c>
      <c r="BZ5" s="70" t="s">
        <v>106</v>
      </c>
      <c r="CA5" s="70" t="s">
        <v>107</v>
      </c>
      <c r="CB5" s="70" t="s">
        <v>37</v>
      </c>
      <c r="CC5" s="70" t="s">
        <v>98</v>
      </c>
      <c r="CD5" s="70" t="s">
        <v>99</v>
      </c>
      <c r="CE5" s="70" t="s">
        <v>100</v>
      </c>
      <c r="CF5" s="70" t="s">
        <v>101</v>
      </c>
      <c r="CG5" s="70" t="s">
        <v>102</v>
      </c>
      <c r="CH5" s="70" t="s">
        <v>103</v>
      </c>
      <c r="CI5" s="70" t="s">
        <v>104</v>
      </c>
      <c r="CJ5" s="70" t="s">
        <v>105</v>
      </c>
      <c r="CK5" s="70" t="s">
        <v>106</v>
      </c>
      <c r="CL5" s="70" t="s">
        <v>107</v>
      </c>
      <c r="CM5" s="70" t="s">
        <v>37</v>
      </c>
      <c r="CN5" s="70" t="s">
        <v>98</v>
      </c>
      <c r="CO5" s="70" t="s">
        <v>99</v>
      </c>
      <c r="CP5" s="70" t="s">
        <v>100</v>
      </c>
      <c r="CQ5" s="70" t="s">
        <v>101</v>
      </c>
      <c r="CR5" s="70" t="s">
        <v>102</v>
      </c>
      <c r="CS5" s="70" t="s">
        <v>103</v>
      </c>
      <c r="CT5" s="70" t="s">
        <v>104</v>
      </c>
      <c r="CU5" s="70" t="s">
        <v>105</v>
      </c>
      <c r="CV5" s="70" t="s">
        <v>106</v>
      </c>
      <c r="CW5" s="70" t="s">
        <v>107</v>
      </c>
      <c r="CX5" s="70" t="s">
        <v>37</v>
      </c>
      <c r="CY5" s="70" t="s">
        <v>98</v>
      </c>
      <c r="CZ5" s="70" t="s">
        <v>99</v>
      </c>
      <c r="DA5" s="70" t="s">
        <v>100</v>
      </c>
      <c r="DB5" s="70" t="s">
        <v>101</v>
      </c>
      <c r="DC5" s="70" t="s">
        <v>102</v>
      </c>
      <c r="DD5" s="70" t="s">
        <v>103</v>
      </c>
      <c r="DE5" s="70" t="s">
        <v>104</v>
      </c>
      <c r="DF5" s="70" t="s">
        <v>105</v>
      </c>
      <c r="DG5" s="70" t="s">
        <v>106</v>
      </c>
      <c r="DH5" s="70" t="s">
        <v>107</v>
      </c>
      <c r="DI5" s="70" t="s">
        <v>37</v>
      </c>
      <c r="DJ5" s="70" t="s">
        <v>98</v>
      </c>
      <c r="DK5" s="70" t="s">
        <v>99</v>
      </c>
      <c r="DL5" s="70" t="s">
        <v>100</v>
      </c>
      <c r="DM5" s="70" t="s">
        <v>101</v>
      </c>
      <c r="DN5" s="70" t="s">
        <v>102</v>
      </c>
      <c r="DO5" s="70" t="s">
        <v>103</v>
      </c>
      <c r="DP5" s="70" t="s">
        <v>104</v>
      </c>
      <c r="DQ5" s="70" t="s">
        <v>105</v>
      </c>
      <c r="DR5" s="70" t="s">
        <v>106</v>
      </c>
      <c r="DS5" s="70" t="s">
        <v>107</v>
      </c>
      <c r="DT5" s="70" t="s">
        <v>37</v>
      </c>
      <c r="DU5" s="70" t="s">
        <v>98</v>
      </c>
      <c r="DV5" s="70" t="s">
        <v>99</v>
      </c>
      <c r="DW5" s="70" t="s">
        <v>100</v>
      </c>
      <c r="DX5" s="70" t="s">
        <v>101</v>
      </c>
      <c r="DY5" s="70" t="s">
        <v>102</v>
      </c>
      <c r="DZ5" s="70" t="s">
        <v>103</v>
      </c>
      <c r="EA5" s="70" t="s">
        <v>104</v>
      </c>
      <c r="EB5" s="70" t="s">
        <v>105</v>
      </c>
      <c r="EC5" s="70" t="s">
        <v>106</v>
      </c>
      <c r="ED5" s="70" t="s">
        <v>107</v>
      </c>
      <c r="EE5" s="70" t="s">
        <v>37</v>
      </c>
      <c r="EF5" s="70" t="s">
        <v>98</v>
      </c>
      <c r="EG5" s="70" t="s">
        <v>99</v>
      </c>
      <c r="EH5" s="70" t="s">
        <v>100</v>
      </c>
      <c r="EI5" s="70" t="s">
        <v>101</v>
      </c>
      <c r="EJ5" s="70" t="s">
        <v>102</v>
      </c>
      <c r="EK5" s="70" t="s">
        <v>103</v>
      </c>
      <c r="EL5" s="70" t="s">
        <v>104</v>
      </c>
      <c r="EM5" s="70" t="s">
        <v>105</v>
      </c>
      <c r="EN5" s="70" t="s">
        <v>106</v>
      </c>
      <c r="EO5" s="70" t="s">
        <v>107</v>
      </c>
    </row>
    <row r="6" spans="1:148" s="59" customFormat="1">
      <c r="A6" s="60" t="s">
        <v>108</v>
      </c>
      <c r="B6" s="65">
        <f t="shared" ref="B6:X6" si="1">B7</f>
        <v>2017</v>
      </c>
      <c r="C6" s="65">
        <f t="shared" si="1"/>
        <v>272094</v>
      </c>
      <c r="D6" s="65">
        <f t="shared" si="1"/>
        <v>46</v>
      </c>
      <c r="E6" s="65">
        <f t="shared" si="1"/>
        <v>17</v>
      </c>
      <c r="F6" s="65">
        <f t="shared" si="1"/>
        <v>1</v>
      </c>
      <c r="G6" s="65">
        <f t="shared" si="1"/>
        <v>0</v>
      </c>
      <c r="H6" s="65" t="str">
        <f t="shared" si="1"/>
        <v>大阪府　守口市</v>
      </c>
      <c r="I6" s="65" t="str">
        <f t="shared" si="1"/>
        <v>法適用</v>
      </c>
      <c r="J6" s="65" t="str">
        <f t="shared" si="1"/>
        <v>下水道事業</v>
      </c>
      <c r="K6" s="65" t="str">
        <f t="shared" si="1"/>
        <v>公共下水道</v>
      </c>
      <c r="L6" s="65" t="str">
        <f t="shared" si="1"/>
        <v>Aa</v>
      </c>
      <c r="M6" s="65" t="str">
        <f t="shared" si="1"/>
        <v>非設置</v>
      </c>
      <c r="N6" s="73" t="str">
        <f t="shared" si="1"/>
        <v>-</v>
      </c>
      <c r="O6" s="73">
        <f t="shared" si="1"/>
        <v>59.7</v>
      </c>
      <c r="P6" s="73">
        <f t="shared" si="1"/>
        <v>100</v>
      </c>
      <c r="Q6" s="73">
        <f t="shared" si="1"/>
        <v>62.78</v>
      </c>
      <c r="R6" s="73">
        <f t="shared" si="1"/>
        <v>2018</v>
      </c>
      <c r="S6" s="73">
        <f t="shared" si="1"/>
        <v>144102</v>
      </c>
      <c r="T6" s="73">
        <f t="shared" si="1"/>
        <v>12.71</v>
      </c>
      <c r="U6" s="73">
        <f t="shared" si="1"/>
        <v>11337.69</v>
      </c>
      <c r="V6" s="73">
        <f t="shared" si="1"/>
        <v>143708</v>
      </c>
      <c r="W6" s="73">
        <f t="shared" si="1"/>
        <v>11.45</v>
      </c>
      <c r="X6" s="73">
        <f t="shared" si="1"/>
        <v>12550.92</v>
      </c>
      <c r="Y6" s="81" t="str">
        <f t="shared" ref="Y6:AH6" si="2">IF(Y7="",NA(),Y7)</f>
        <v>-</v>
      </c>
      <c r="Z6" s="81" t="str">
        <f t="shared" si="2"/>
        <v>-</v>
      </c>
      <c r="AA6" s="81">
        <f t="shared" si="2"/>
        <v>125.69</v>
      </c>
      <c r="AB6" s="81">
        <f t="shared" si="2"/>
        <v>125.36</v>
      </c>
      <c r="AC6" s="81">
        <f t="shared" si="2"/>
        <v>117.94</v>
      </c>
      <c r="AD6" s="81" t="str">
        <f t="shared" si="2"/>
        <v>-</v>
      </c>
      <c r="AE6" s="81" t="str">
        <f t="shared" si="2"/>
        <v>-</v>
      </c>
      <c r="AF6" s="81">
        <f t="shared" si="2"/>
        <v>110.25</v>
      </c>
      <c r="AG6" s="81">
        <f t="shared" si="2"/>
        <v>109.82</v>
      </c>
      <c r="AH6" s="81">
        <f t="shared" si="2"/>
        <v>111.25</v>
      </c>
      <c r="AI6" s="73" t="str">
        <f>IF(AI7="","",IF(AI7="-","【-】","【"&amp;SUBSTITUTE(TEXT(AI7,"#,##0.00"),"-","△")&amp;"】"))</f>
        <v>【108.80】</v>
      </c>
      <c r="AJ6" s="81" t="str">
        <f t="shared" ref="AJ6:AS6" si="3">IF(AJ7="",NA(),AJ7)</f>
        <v>-</v>
      </c>
      <c r="AK6" s="81" t="str">
        <f t="shared" si="3"/>
        <v>-</v>
      </c>
      <c r="AL6" s="73">
        <f t="shared" si="3"/>
        <v>0</v>
      </c>
      <c r="AM6" s="73">
        <f t="shared" si="3"/>
        <v>0</v>
      </c>
      <c r="AN6" s="73">
        <f t="shared" si="3"/>
        <v>0</v>
      </c>
      <c r="AO6" s="81" t="str">
        <f t="shared" si="3"/>
        <v>-</v>
      </c>
      <c r="AP6" s="81" t="str">
        <f t="shared" si="3"/>
        <v>-</v>
      </c>
      <c r="AQ6" s="81">
        <f t="shared" si="3"/>
        <v>0.6</v>
      </c>
      <c r="AR6" s="81">
        <f t="shared" si="3"/>
        <v>0.45</v>
      </c>
      <c r="AS6" s="73">
        <f t="shared" si="3"/>
        <v>0</v>
      </c>
      <c r="AT6" s="73" t="str">
        <f>IF(AT7="","",IF(AT7="-","【-】","【"&amp;SUBSTITUTE(TEXT(AT7,"#,##0.00"),"-","△")&amp;"】"))</f>
        <v>【4.27】</v>
      </c>
      <c r="AU6" s="81" t="str">
        <f t="shared" ref="AU6:BD6" si="4">IF(AU7="",NA(),AU7)</f>
        <v>-</v>
      </c>
      <c r="AV6" s="81" t="str">
        <f t="shared" si="4"/>
        <v>-</v>
      </c>
      <c r="AW6" s="81">
        <f t="shared" si="4"/>
        <v>95.06</v>
      </c>
      <c r="AX6" s="81">
        <f t="shared" si="4"/>
        <v>123.17</v>
      </c>
      <c r="AY6" s="81">
        <f t="shared" si="4"/>
        <v>114.34</v>
      </c>
      <c r="AZ6" s="81" t="str">
        <f t="shared" si="4"/>
        <v>-</v>
      </c>
      <c r="BA6" s="81" t="str">
        <f t="shared" si="4"/>
        <v>-</v>
      </c>
      <c r="BB6" s="81">
        <f t="shared" si="4"/>
        <v>65.17</v>
      </c>
      <c r="BC6" s="81">
        <f t="shared" si="4"/>
        <v>67.7</v>
      </c>
      <c r="BD6" s="81">
        <f t="shared" si="4"/>
        <v>75.02</v>
      </c>
      <c r="BE6" s="73" t="str">
        <f>IF(BE7="","",IF(BE7="-","【-】","【"&amp;SUBSTITUTE(TEXT(BE7,"#,##0.00"),"-","△")&amp;"】"))</f>
        <v>【66.41】</v>
      </c>
      <c r="BF6" s="81" t="str">
        <f t="shared" ref="BF6:BO6" si="5">IF(BF7="",NA(),BF7)</f>
        <v>-</v>
      </c>
      <c r="BG6" s="81" t="str">
        <f t="shared" si="5"/>
        <v>-</v>
      </c>
      <c r="BH6" s="81">
        <f t="shared" si="5"/>
        <v>235.7</v>
      </c>
      <c r="BI6" s="81">
        <f t="shared" si="5"/>
        <v>238.71</v>
      </c>
      <c r="BJ6" s="81">
        <f t="shared" si="5"/>
        <v>242.81</v>
      </c>
      <c r="BK6" s="81" t="str">
        <f t="shared" si="5"/>
        <v>-</v>
      </c>
      <c r="BL6" s="81" t="str">
        <f t="shared" si="5"/>
        <v>-</v>
      </c>
      <c r="BM6" s="81">
        <f t="shared" si="5"/>
        <v>642.57000000000005</v>
      </c>
      <c r="BN6" s="81">
        <f t="shared" si="5"/>
        <v>599.92999999999995</v>
      </c>
      <c r="BO6" s="81">
        <f t="shared" si="5"/>
        <v>573.73</v>
      </c>
      <c r="BP6" s="73" t="str">
        <f>IF(BP7="","",IF(BP7="-","【-】","【"&amp;SUBSTITUTE(TEXT(BP7,"#,##0.00"),"-","△")&amp;"】"))</f>
        <v>【707.33】</v>
      </c>
      <c r="BQ6" s="81" t="str">
        <f t="shared" ref="BQ6:BZ6" si="6">IF(BQ7="",NA(),BQ7)</f>
        <v>-</v>
      </c>
      <c r="BR6" s="81" t="str">
        <f t="shared" si="6"/>
        <v>-</v>
      </c>
      <c r="BS6" s="81">
        <f t="shared" si="6"/>
        <v>155.88</v>
      </c>
      <c r="BT6" s="81">
        <f t="shared" si="6"/>
        <v>155.16</v>
      </c>
      <c r="BU6" s="81">
        <f t="shared" si="6"/>
        <v>138.87</v>
      </c>
      <c r="BV6" s="81" t="str">
        <f t="shared" si="6"/>
        <v>-</v>
      </c>
      <c r="BW6" s="81" t="str">
        <f t="shared" si="6"/>
        <v>-</v>
      </c>
      <c r="BX6" s="81">
        <f t="shared" si="6"/>
        <v>94.3</v>
      </c>
      <c r="BY6" s="81">
        <f t="shared" si="6"/>
        <v>95.76</v>
      </c>
      <c r="BZ6" s="81">
        <f t="shared" si="6"/>
        <v>100.74</v>
      </c>
      <c r="CA6" s="73" t="str">
        <f>IF(CA7="","",IF(CA7="-","【-】","【"&amp;SUBSTITUTE(TEXT(CA7,"#,##0.00"),"-","△")&amp;"】"))</f>
        <v>【101.26】</v>
      </c>
      <c r="CB6" s="81" t="str">
        <f t="shared" ref="CB6:CK6" si="7">IF(CB7="",NA(),CB7)</f>
        <v>-</v>
      </c>
      <c r="CC6" s="81" t="str">
        <f t="shared" si="7"/>
        <v>-</v>
      </c>
      <c r="CD6" s="81">
        <f t="shared" si="7"/>
        <v>87.63</v>
      </c>
      <c r="CE6" s="81">
        <f t="shared" si="7"/>
        <v>87.3</v>
      </c>
      <c r="CF6" s="81">
        <f t="shared" si="7"/>
        <v>96.82</v>
      </c>
      <c r="CG6" s="81" t="str">
        <f t="shared" si="7"/>
        <v>-</v>
      </c>
      <c r="CH6" s="81" t="str">
        <f t="shared" si="7"/>
        <v>-</v>
      </c>
      <c r="CI6" s="81">
        <f t="shared" si="7"/>
        <v>120.18</v>
      </c>
      <c r="CJ6" s="81">
        <f t="shared" si="7"/>
        <v>119</v>
      </c>
      <c r="CK6" s="81">
        <f t="shared" si="7"/>
        <v>112.75</v>
      </c>
      <c r="CL6" s="73" t="str">
        <f>IF(CL7="","",IF(CL7="-","【-】","【"&amp;SUBSTITUTE(TEXT(CL7,"#,##0.00"),"-","△")&amp;"】"))</f>
        <v>【136.39】</v>
      </c>
      <c r="CM6" s="81" t="str">
        <f t="shared" ref="CM6:CV6" si="8">IF(CM7="",NA(),CM7)</f>
        <v>-</v>
      </c>
      <c r="CN6" s="81" t="str">
        <f t="shared" si="8"/>
        <v>-</v>
      </c>
      <c r="CO6" s="81">
        <f t="shared" si="8"/>
        <v>106.33</v>
      </c>
      <c r="CP6" s="81">
        <f t="shared" si="8"/>
        <v>102.77</v>
      </c>
      <c r="CQ6" s="81">
        <f t="shared" si="8"/>
        <v>54.36</v>
      </c>
      <c r="CR6" s="81" t="str">
        <f t="shared" si="8"/>
        <v>-</v>
      </c>
      <c r="CS6" s="81" t="str">
        <f t="shared" si="8"/>
        <v>-</v>
      </c>
      <c r="CT6" s="81">
        <f t="shared" si="8"/>
        <v>64.81</v>
      </c>
      <c r="CU6" s="81">
        <f t="shared" si="8"/>
        <v>64.66</v>
      </c>
      <c r="CV6" s="81">
        <f t="shared" si="8"/>
        <v>64.650000000000006</v>
      </c>
      <c r="CW6" s="73" t="str">
        <f>IF(CW7="","",IF(CW7="-","【-】","【"&amp;SUBSTITUTE(TEXT(CW7,"#,##0.00"),"-","△")&amp;"】"))</f>
        <v>【60.13】</v>
      </c>
      <c r="CX6" s="81" t="str">
        <f t="shared" ref="CX6:DG6" si="9">IF(CX7="",NA(),CX7)</f>
        <v>-</v>
      </c>
      <c r="CY6" s="81" t="str">
        <f t="shared" si="9"/>
        <v>-</v>
      </c>
      <c r="CZ6" s="81">
        <f t="shared" si="9"/>
        <v>99.98</v>
      </c>
      <c r="DA6" s="81">
        <f t="shared" si="9"/>
        <v>99.99</v>
      </c>
      <c r="DB6" s="81">
        <f t="shared" si="9"/>
        <v>99.99</v>
      </c>
      <c r="DC6" s="81" t="str">
        <f t="shared" si="9"/>
        <v>-</v>
      </c>
      <c r="DD6" s="81" t="str">
        <f t="shared" si="9"/>
        <v>-</v>
      </c>
      <c r="DE6" s="81">
        <f t="shared" si="9"/>
        <v>96.89</v>
      </c>
      <c r="DF6" s="81">
        <f t="shared" si="9"/>
        <v>97.08</v>
      </c>
      <c r="DG6" s="81">
        <f t="shared" si="9"/>
        <v>97.4</v>
      </c>
      <c r="DH6" s="73" t="str">
        <f>IF(DH7="","",IF(DH7="-","【-】","【"&amp;SUBSTITUTE(TEXT(DH7,"#,##0.00"),"-","△")&amp;"】"))</f>
        <v>【95.06】</v>
      </c>
      <c r="DI6" s="81" t="str">
        <f t="shared" ref="DI6:DR6" si="10">IF(DI7="",NA(),DI7)</f>
        <v>-</v>
      </c>
      <c r="DJ6" s="81" t="str">
        <f t="shared" si="10"/>
        <v>-</v>
      </c>
      <c r="DK6" s="81">
        <f t="shared" si="10"/>
        <v>5.0199999999999996</v>
      </c>
      <c r="DL6" s="81">
        <f t="shared" si="10"/>
        <v>10.3</v>
      </c>
      <c r="DM6" s="81">
        <f t="shared" si="10"/>
        <v>15.05</v>
      </c>
      <c r="DN6" s="81" t="str">
        <f t="shared" si="10"/>
        <v>-</v>
      </c>
      <c r="DO6" s="81" t="str">
        <f t="shared" si="10"/>
        <v>-</v>
      </c>
      <c r="DP6" s="81">
        <f t="shared" si="10"/>
        <v>25.8</v>
      </c>
      <c r="DQ6" s="81">
        <f t="shared" si="10"/>
        <v>25.28</v>
      </c>
      <c r="DR6" s="81">
        <f t="shared" si="10"/>
        <v>28.35</v>
      </c>
      <c r="DS6" s="73" t="str">
        <f>IF(DS7="","",IF(DS7="-","【-】","【"&amp;SUBSTITUTE(TEXT(DS7,"#,##0.00"),"-","△")&amp;"】"))</f>
        <v>【38.13】</v>
      </c>
      <c r="DT6" s="81" t="str">
        <f t="shared" ref="DT6:EC6" si="11">IF(DT7="",NA(),DT7)</f>
        <v>-</v>
      </c>
      <c r="DU6" s="81" t="str">
        <f t="shared" si="11"/>
        <v>-</v>
      </c>
      <c r="DV6" s="81">
        <f t="shared" si="11"/>
        <v>11.63</v>
      </c>
      <c r="DW6" s="81">
        <f t="shared" si="11"/>
        <v>13.14</v>
      </c>
      <c r="DX6" s="81">
        <f t="shared" si="11"/>
        <v>14.62</v>
      </c>
      <c r="DY6" s="81" t="str">
        <f t="shared" si="11"/>
        <v>-</v>
      </c>
      <c r="DZ6" s="81" t="str">
        <f t="shared" si="11"/>
        <v>-</v>
      </c>
      <c r="EA6" s="81">
        <f t="shared" si="11"/>
        <v>3.39</v>
      </c>
      <c r="EB6" s="81">
        <f t="shared" si="11"/>
        <v>4.08</v>
      </c>
      <c r="EC6" s="81">
        <f t="shared" si="11"/>
        <v>6.7</v>
      </c>
      <c r="ED6" s="73" t="str">
        <f>IF(ED7="","",IF(ED7="-","【-】","【"&amp;SUBSTITUTE(TEXT(ED7,"#,##0.00"),"-","△")&amp;"】"))</f>
        <v>【5.37】</v>
      </c>
      <c r="EE6" s="81" t="str">
        <f t="shared" ref="EE6:EN6" si="12">IF(EE7="",NA(),EE7)</f>
        <v>-</v>
      </c>
      <c r="EF6" s="81" t="str">
        <f t="shared" si="12"/>
        <v>-</v>
      </c>
      <c r="EG6" s="81">
        <f t="shared" si="12"/>
        <v>0.65</v>
      </c>
      <c r="EH6" s="81">
        <f t="shared" si="12"/>
        <v>0.76</v>
      </c>
      <c r="EI6" s="81">
        <f t="shared" si="12"/>
        <v>0.8</v>
      </c>
      <c r="EJ6" s="81" t="str">
        <f t="shared" si="12"/>
        <v>-</v>
      </c>
      <c r="EK6" s="81" t="str">
        <f t="shared" si="12"/>
        <v>-</v>
      </c>
      <c r="EL6" s="81">
        <f t="shared" si="12"/>
        <v>0.13</v>
      </c>
      <c r="EM6" s="81">
        <f t="shared" si="12"/>
        <v>0.16</v>
      </c>
      <c r="EN6" s="81">
        <f t="shared" si="12"/>
        <v>0.16</v>
      </c>
      <c r="EO6" s="73" t="str">
        <f>IF(EO7="","",IF(EO7="-","【-】","【"&amp;SUBSTITUTE(TEXT(EO7,"#,##0.00"),"-","△")&amp;"】"))</f>
        <v>【0.23】</v>
      </c>
    </row>
    <row r="7" spans="1:148" s="59" customFormat="1">
      <c r="A7" s="60"/>
      <c r="B7" s="66">
        <v>2017</v>
      </c>
      <c r="C7" s="66">
        <v>272094</v>
      </c>
      <c r="D7" s="66">
        <v>46</v>
      </c>
      <c r="E7" s="66">
        <v>17</v>
      </c>
      <c r="F7" s="66">
        <v>1</v>
      </c>
      <c r="G7" s="66">
        <v>0</v>
      </c>
      <c r="H7" s="66" t="s">
        <v>35</v>
      </c>
      <c r="I7" s="66" t="s">
        <v>109</v>
      </c>
      <c r="J7" s="66" t="s">
        <v>110</v>
      </c>
      <c r="K7" s="66" t="s">
        <v>111</v>
      </c>
      <c r="L7" s="66" t="s">
        <v>8</v>
      </c>
      <c r="M7" s="66" t="s">
        <v>112</v>
      </c>
      <c r="N7" s="74" t="s">
        <v>113</v>
      </c>
      <c r="O7" s="74">
        <v>59.7</v>
      </c>
      <c r="P7" s="74">
        <v>100</v>
      </c>
      <c r="Q7" s="74">
        <v>62.78</v>
      </c>
      <c r="R7" s="74">
        <v>2018</v>
      </c>
      <c r="S7" s="74">
        <v>144102</v>
      </c>
      <c r="T7" s="74">
        <v>12.71</v>
      </c>
      <c r="U7" s="74">
        <v>11337.69</v>
      </c>
      <c r="V7" s="74">
        <v>143708</v>
      </c>
      <c r="W7" s="74">
        <v>11.45</v>
      </c>
      <c r="X7" s="74">
        <v>12550.92</v>
      </c>
      <c r="Y7" s="74" t="s">
        <v>113</v>
      </c>
      <c r="Z7" s="74" t="s">
        <v>113</v>
      </c>
      <c r="AA7" s="74">
        <v>125.69</v>
      </c>
      <c r="AB7" s="74">
        <v>125.36</v>
      </c>
      <c r="AC7" s="74">
        <v>117.94</v>
      </c>
      <c r="AD7" s="74" t="s">
        <v>113</v>
      </c>
      <c r="AE7" s="74" t="s">
        <v>113</v>
      </c>
      <c r="AF7" s="74">
        <v>110.25</v>
      </c>
      <c r="AG7" s="74">
        <v>109.82</v>
      </c>
      <c r="AH7" s="74">
        <v>111.25</v>
      </c>
      <c r="AI7" s="74">
        <v>108.8</v>
      </c>
      <c r="AJ7" s="74" t="s">
        <v>113</v>
      </c>
      <c r="AK7" s="74" t="s">
        <v>113</v>
      </c>
      <c r="AL7" s="74">
        <v>0</v>
      </c>
      <c r="AM7" s="74">
        <v>0</v>
      </c>
      <c r="AN7" s="74">
        <v>0</v>
      </c>
      <c r="AO7" s="74" t="s">
        <v>113</v>
      </c>
      <c r="AP7" s="74" t="s">
        <v>113</v>
      </c>
      <c r="AQ7" s="74">
        <v>0.6</v>
      </c>
      <c r="AR7" s="74">
        <v>0.45</v>
      </c>
      <c r="AS7" s="74">
        <v>0</v>
      </c>
      <c r="AT7" s="74">
        <v>4.2699999999999996</v>
      </c>
      <c r="AU7" s="74" t="s">
        <v>113</v>
      </c>
      <c r="AV7" s="74" t="s">
        <v>113</v>
      </c>
      <c r="AW7" s="74">
        <v>95.06</v>
      </c>
      <c r="AX7" s="74">
        <v>123.17</v>
      </c>
      <c r="AY7" s="74">
        <v>114.34</v>
      </c>
      <c r="AZ7" s="74" t="s">
        <v>113</v>
      </c>
      <c r="BA7" s="74" t="s">
        <v>113</v>
      </c>
      <c r="BB7" s="74">
        <v>65.17</v>
      </c>
      <c r="BC7" s="74">
        <v>67.7</v>
      </c>
      <c r="BD7" s="74">
        <v>75.02</v>
      </c>
      <c r="BE7" s="74">
        <v>66.41</v>
      </c>
      <c r="BF7" s="74" t="s">
        <v>113</v>
      </c>
      <c r="BG7" s="74" t="s">
        <v>113</v>
      </c>
      <c r="BH7" s="74">
        <v>235.7</v>
      </c>
      <c r="BI7" s="74">
        <v>238.71</v>
      </c>
      <c r="BJ7" s="74">
        <v>242.81</v>
      </c>
      <c r="BK7" s="74" t="s">
        <v>113</v>
      </c>
      <c r="BL7" s="74" t="s">
        <v>113</v>
      </c>
      <c r="BM7" s="74">
        <v>642.57000000000005</v>
      </c>
      <c r="BN7" s="74">
        <v>599.92999999999995</v>
      </c>
      <c r="BO7" s="74">
        <v>573.73</v>
      </c>
      <c r="BP7" s="74">
        <v>707.33</v>
      </c>
      <c r="BQ7" s="74" t="s">
        <v>113</v>
      </c>
      <c r="BR7" s="74" t="s">
        <v>113</v>
      </c>
      <c r="BS7" s="74">
        <v>155.88</v>
      </c>
      <c r="BT7" s="74">
        <v>155.16</v>
      </c>
      <c r="BU7" s="74">
        <v>138.87</v>
      </c>
      <c r="BV7" s="74" t="s">
        <v>113</v>
      </c>
      <c r="BW7" s="74" t="s">
        <v>113</v>
      </c>
      <c r="BX7" s="74">
        <v>94.3</v>
      </c>
      <c r="BY7" s="74">
        <v>95.76</v>
      </c>
      <c r="BZ7" s="74">
        <v>100.74</v>
      </c>
      <c r="CA7" s="74">
        <v>101.26</v>
      </c>
      <c r="CB7" s="74" t="s">
        <v>113</v>
      </c>
      <c r="CC7" s="74" t="s">
        <v>113</v>
      </c>
      <c r="CD7" s="74">
        <v>87.63</v>
      </c>
      <c r="CE7" s="74">
        <v>87.3</v>
      </c>
      <c r="CF7" s="74">
        <v>96.82</v>
      </c>
      <c r="CG7" s="74" t="s">
        <v>113</v>
      </c>
      <c r="CH7" s="74" t="s">
        <v>113</v>
      </c>
      <c r="CI7" s="74">
        <v>120.18</v>
      </c>
      <c r="CJ7" s="74">
        <v>119</v>
      </c>
      <c r="CK7" s="74">
        <v>112.75</v>
      </c>
      <c r="CL7" s="74">
        <v>136.38999999999999</v>
      </c>
      <c r="CM7" s="74" t="s">
        <v>113</v>
      </c>
      <c r="CN7" s="74" t="s">
        <v>113</v>
      </c>
      <c r="CO7" s="74">
        <v>106.33</v>
      </c>
      <c r="CP7" s="74">
        <v>102.77</v>
      </c>
      <c r="CQ7" s="74">
        <v>54.36</v>
      </c>
      <c r="CR7" s="74" t="s">
        <v>113</v>
      </c>
      <c r="CS7" s="74" t="s">
        <v>113</v>
      </c>
      <c r="CT7" s="74">
        <v>64.81</v>
      </c>
      <c r="CU7" s="74">
        <v>64.66</v>
      </c>
      <c r="CV7" s="74">
        <v>64.650000000000006</v>
      </c>
      <c r="CW7" s="74">
        <v>60.13</v>
      </c>
      <c r="CX7" s="74" t="s">
        <v>113</v>
      </c>
      <c r="CY7" s="74" t="s">
        <v>113</v>
      </c>
      <c r="CZ7" s="74">
        <v>99.98</v>
      </c>
      <c r="DA7" s="74">
        <v>99.99</v>
      </c>
      <c r="DB7" s="74">
        <v>99.99</v>
      </c>
      <c r="DC7" s="74" t="s">
        <v>113</v>
      </c>
      <c r="DD7" s="74" t="s">
        <v>113</v>
      </c>
      <c r="DE7" s="74">
        <v>96.89</v>
      </c>
      <c r="DF7" s="74">
        <v>97.08</v>
      </c>
      <c r="DG7" s="74">
        <v>97.4</v>
      </c>
      <c r="DH7" s="74">
        <v>95.06</v>
      </c>
      <c r="DI7" s="74" t="s">
        <v>113</v>
      </c>
      <c r="DJ7" s="74" t="s">
        <v>113</v>
      </c>
      <c r="DK7" s="74">
        <v>5.0199999999999996</v>
      </c>
      <c r="DL7" s="74">
        <v>10.3</v>
      </c>
      <c r="DM7" s="74">
        <v>15.05</v>
      </c>
      <c r="DN7" s="74" t="s">
        <v>113</v>
      </c>
      <c r="DO7" s="74" t="s">
        <v>113</v>
      </c>
      <c r="DP7" s="74">
        <v>25.8</v>
      </c>
      <c r="DQ7" s="74">
        <v>25.28</v>
      </c>
      <c r="DR7" s="74">
        <v>28.35</v>
      </c>
      <c r="DS7" s="74">
        <v>38.130000000000003</v>
      </c>
      <c r="DT7" s="74" t="s">
        <v>113</v>
      </c>
      <c r="DU7" s="74" t="s">
        <v>113</v>
      </c>
      <c r="DV7" s="74">
        <v>11.63</v>
      </c>
      <c r="DW7" s="74">
        <v>13.14</v>
      </c>
      <c r="DX7" s="74">
        <v>14.62</v>
      </c>
      <c r="DY7" s="74" t="s">
        <v>113</v>
      </c>
      <c r="DZ7" s="74" t="s">
        <v>113</v>
      </c>
      <c r="EA7" s="74">
        <v>3.39</v>
      </c>
      <c r="EB7" s="74">
        <v>4.08</v>
      </c>
      <c r="EC7" s="74">
        <v>6.7</v>
      </c>
      <c r="ED7" s="74">
        <v>5.37</v>
      </c>
      <c r="EE7" s="74" t="s">
        <v>113</v>
      </c>
      <c r="EF7" s="74" t="s">
        <v>113</v>
      </c>
      <c r="EG7" s="74">
        <v>0.65</v>
      </c>
      <c r="EH7" s="74">
        <v>0.76</v>
      </c>
      <c r="EI7" s="74">
        <v>0.8</v>
      </c>
      <c r="EJ7" s="74" t="s">
        <v>113</v>
      </c>
      <c r="EK7" s="74" t="s">
        <v>113</v>
      </c>
      <c r="EL7" s="74">
        <v>0.13</v>
      </c>
      <c r="EM7" s="74">
        <v>0.16</v>
      </c>
      <c r="EN7" s="74">
        <v>0.16</v>
      </c>
      <c r="EO7" s="74">
        <v>0.23</v>
      </c>
    </row>
    <row r="8" spans="1:148">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W8" s="75"/>
      <c r="CX8" s="75"/>
      <c r="CY8" s="75"/>
      <c r="CZ8" s="75"/>
      <c r="DA8" s="75"/>
      <c r="DB8" s="75"/>
      <c r="DC8" s="75"/>
      <c r="DD8" s="75"/>
      <c r="DE8" s="75"/>
      <c r="DF8" s="75"/>
      <c r="DG8" s="75"/>
      <c r="DH8" s="75"/>
      <c r="DI8" s="75"/>
      <c r="DJ8" s="75"/>
      <c r="DK8" s="75"/>
      <c r="DL8" s="75"/>
      <c r="DM8" s="75"/>
      <c r="DN8" s="75"/>
      <c r="DO8" s="75"/>
      <c r="DP8" s="75"/>
      <c r="DQ8" s="75"/>
      <c r="DR8" s="75"/>
      <c r="DS8" s="75"/>
      <c r="DT8" s="75"/>
      <c r="DU8" s="75"/>
      <c r="DV8" s="75"/>
      <c r="DW8" s="75"/>
      <c r="DX8" s="75"/>
      <c r="DY8" s="75"/>
      <c r="DZ8" s="75"/>
      <c r="EA8" s="75"/>
      <c r="EB8" s="75"/>
      <c r="EC8" s="75"/>
      <c r="ED8" s="75"/>
      <c r="EE8" s="75"/>
      <c r="EF8" s="75"/>
      <c r="EG8" s="75"/>
      <c r="EH8" s="75"/>
      <c r="EI8" s="75"/>
      <c r="EJ8" s="75"/>
      <c r="EK8" s="75"/>
      <c r="EL8" s="75"/>
      <c r="EM8" s="75"/>
      <c r="EN8" s="75"/>
      <c r="EO8" s="75"/>
      <c r="EP8" s="75"/>
      <c r="EQ8" s="75"/>
      <c r="ER8" s="75"/>
    </row>
    <row r="9" spans="1:148">
      <c r="A9" s="61"/>
      <c r="B9" s="61" t="s">
        <v>114</v>
      </c>
      <c r="C9" s="61" t="s">
        <v>115</v>
      </c>
      <c r="D9" s="61" t="s">
        <v>116</v>
      </c>
      <c r="E9" s="61" t="s">
        <v>117</v>
      </c>
      <c r="F9" s="61" t="s">
        <v>118</v>
      </c>
      <c r="R9" s="75"/>
      <c r="Y9" s="75"/>
      <c r="Z9" s="75"/>
      <c r="AA9" s="75"/>
      <c r="AB9" s="75"/>
      <c r="AC9" s="75"/>
      <c r="AD9" s="75"/>
      <c r="AE9" s="75"/>
      <c r="AF9" s="75"/>
      <c r="AG9" s="75"/>
      <c r="AI9" s="75"/>
      <c r="AJ9" s="75"/>
      <c r="AK9" s="75"/>
      <c r="AL9" s="75"/>
      <c r="AM9" s="75"/>
      <c r="AN9" s="75"/>
      <c r="AO9" s="75"/>
      <c r="AP9" s="75"/>
      <c r="AQ9" s="75"/>
      <c r="AR9" s="75"/>
      <c r="AT9" s="75"/>
      <c r="AU9" s="75"/>
      <c r="AV9" s="75"/>
      <c r="AW9" s="75"/>
      <c r="AX9" s="75"/>
      <c r="AY9" s="75"/>
      <c r="AZ9" s="75"/>
      <c r="BA9" s="75"/>
      <c r="BB9" s="75"/>
      <c r="BC9" s="75"/>
      <c r="BE9" s="75"/>
      <c r="BF9" s="75"/>
      <c r="BG9" s="75"/>
      <c r="BH9" s="75"/>
      <c r="BI9" s="75"/>
      <c r="BJ9" s="75"/>
      <c r="BK9" s="75"/>
      <c r="BL9" s="75"/>
      <c r="BM9" s="75"/>
      <c r="BN9" s="75"/>
      <c r="BP9" s="75"/>
      <c r="BQ9" s="75"/>
      <c r="BR9" s="75"/>
      <c r="BS9" s="75"/>
      <c r="BT9" s="75"/>
      <c r="BU9" s="75"/>
      <c r="BV9" s="75"/>
      <c r="BW9" s="75"/>
      <c r="BX9" s="75"/>
      <c r="BY9" s="75"/>
      <c r="CA9" s="75"/>
      <c r="CB9" s="75"/>
      <c r="CC9" s="75"/>
      <c r="CD9" s="75"/>
      <c r="CE9" s="75"/>
      <c r="CF9" s="75"/>
      <c r="CG9" s="75"/>
      <c r="CH9" s="75"/>
      <c r="CI9" s="75"/>
      <c r="CJ9" s="75"/>
      <c r="CL9" s="75"/>
      <c r="CM9" s="75"/>
      <c r="CN9" s="75"/>
      <c r="CO9" s="75"/>
      <c r="CP9" s="75"/>
      <c r="CQ9" s="75"/>
      <c r="CR9" s="75"/>
      <c r="CS9" s="75"/>
      <c r="CT9" s="75"/>
      <c r="CU9" s="75"/>
      <c r="CW9" s="75"/>
      <c r="CX9" s="75"/>
      <c r="CY9" s="75"/>
      <c r="CZ9" s="75"/>
      <c r="DA9" s="75"/>
      <c r="DB9" s="75"/>
      <c r="DC9" s="75"/>
      <c r="DD9" s="75"/>
      <c r="DE9" s="75"/>
      <c r="DF9" s="75"/>
      <c r="DH9" s="75"/>
      <c r="DI9" s="75"/>
      <c r="DJ9" s="75"/>
      <c r="DK9" s="75"/>
      <c r="DL9" s="75"/>
      <c r="DM9" s="75"/>
      <c r="DN9" s="75"/>
      <c r="DO9" s="75"/>
      <c r="DP9" s="75"/>
      <c r="DQ9" s="75"/>
      <c r="DS9" s="75"/>
      <c r="DT9" s="75"/>
      <c r="DU9" s="75"/>
      <c r="DV9" s="75"/>
      <c r="DW9" s="75"/>
      <c r="DX9" s="75"/>
      <c r="DY9" s="75"/>
      <c r="DZ9" s="75"/>
      <c r="EA9" s="75"/>
      <c r="EB9" s="75"/>
      <c r="ED9" s="75"/>
      <c r="EE9" s="75"/>
      <c r="EF9" s="75"/>
      <c r="EG9" s="75"/>
      <c r="EH9" s="75"/>
      <c r="EI9" s="75"/>
      <c r="EJ9" s="75"/>
      <c r="EK9" s="75"/>
      <c r="EL9" s="75"/>
      <c r="EM9" s="75"/>
    </row>
    <row r="10" spans="1:148">
      <c r="A10" s="61" t="s">
        <v>66</v>
      </c>
      <c r="B10" s="67">
        <f>DATEVALUE($B$6-4&amp;"年1月1日")</f>
        <v>41275</v>
      </c>
      <c r="C10" s="67">
        <f>DATEVALUE($B$6-3&amp;"年1月1日")</f>
        <v>41640</v>
      </c>
      <c r="D10" s="67">
        <f>DATEVALUE($B$6-2&amp;"年1月1日")</f>
        <v>42005</v>
      </c>
      <c r="E10" s="67">
        <f>DATEVALUE($B$6-1&amp;"年1月1日")</f>
        <v>42370</v>
      </c>
      <c r="F10" s="67">
        <f>DATEVALUE($B$6&amp;"年1月1日")</f>
        <v>42736</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worksheet>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2.1.3.0</vt:lpwstr>
    </vt:vector>
  </property>
  <property fmtid="{DCFEDD21-7773-49B2-8022-6FC58DB5260B}" pid="3" name="LastSavedVersion">
    <vt:lpwstr>2.1.3.0</vt:lpwstr>
  </property>
  <property fmtid="{DCFEDD21-7773-49B2-8022-6FC58DB5260B}" pid="4" name="LastSavedDate">
    <vt:filetime>2019-02-18T08:10:24Z</vt:filetime>
  </property>
</Properties>
</file>