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Z:\※下水道管理課　総務係　共有フォルダ\経営分析\R4\02_提出\"/>
    </mc:Choice>
  </mc:AlternateContent>
  <xr:revisionPtr revIDLastSave="0" documentId="13_ncr:1_{7AEC9015-932A-476B-89AC-EA7FDB25B279}" xr6:coauthVersionLast="36" xr6:coauthVersionMax="36" xr10:uidLastSave="{00000000-0000-0000-0000-000000000000}"/>
  <workbookProtection workbookAlgorithmName="SHA-512" workbookHashValue="SppmD3Memq1aw4R+4RXG2OUKaXOUj97bUMsiScU71HazXBMxc8esegRgoUxauEnb4pErfSmQ2tIXWp1ShmFn3A==" workbookSaltValue="THk5T4K8xkvuKj1G+XU12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D10" i="4"/>
  <c r="W10" i="4"/>
  <c r="P10" i="4"/>
  <c r="I10" i="4"/>
  <c r="AD8" i="4"/>
  <c r="W8" i="4"/>
  <c r="P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<sst xmlns="http://schemas.openxmlformats.org/spreadsheetml/2006/main" count="231" uniqueCount="117">
  <si>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</si>
  <si>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</si>
  <si>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</si>
  <si>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</si>
  <si>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</si>
  <si>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</si>
  <si>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</si>
  <si>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</si>
  <si>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</si>
  <si>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</si>
  <si>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</si>
  <si>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</si>
  <si>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</si>
  <si>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</si>
  <si>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</si>
  <si>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</si>
  <si>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</si>
  <si>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</si>
  <si>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</si>
  <si>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</si>
  <si>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</si>
  <si>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</si>
  <si>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</si>
  <si>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</si>
  <si>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</si>
  <si>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</si>
  <si>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</si>
  <si>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</si>
  <si>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</si>
  <si>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</si>
  <si>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</si>
  <si>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</si>
  <si>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</si>
  <si>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</si>
  <si>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</si>
  <si>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</si>
  <si>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</si>
  <si>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</si>
  <si>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</si>
  <si>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</si>
  <si>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</si>
  <si>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</si>
  <si>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</si>
  <si>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</si>
  <si>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</si>
  <si>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</si>
  <si>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</si>
  <si>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</si>
  <si>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</si>
  <si>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</si>
  <si>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</si>
  <si>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</si>
  <si>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</si>
  <si>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</si>
  <si>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</si>
  <si>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</si>
  <si>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</si>
  <si>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</si>
  <si>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</si>
  <si>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</si>
  <si>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</si>
  <si>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</si>
  <si>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</si>
  <si>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</si>
  <si>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</si>
  <si>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</si>
  <si>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</si>
  <si>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</si>
  <si>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</si>
  <si>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</si>
  <si>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</si>
  <si>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</si>
  <si>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</si>
  <si>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</si>
  <si>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</si>
  <si>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</si>
  <si>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</si>
  <si>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</si>
  <si>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</si>
  <si>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</si>
  <si>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</si>
  <si>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</si>
  <si>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</si>
  <si>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</si>
  <si>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</si>
  <si>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</si>
  <si>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</si>
  <si>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</si>
  <si>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</si>
  <si>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</si>
  <si>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</si>
  <si>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</si>
  <si>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</si>
  <si>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</si>
  <si>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</si>
  <si>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</si>
  <si>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</si>
  <si>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</si>
  <si>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</si>
  <si>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</si>
  <si>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</si>
  <si>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</si>
  <si>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</si>
  <si>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</si>
  <si>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</si>
  <si>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</si>
  <si>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</si>
  <si>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</si>
  <si>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</si>
  <si>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</si>
  <si>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</si>
  <si>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</si>
  <si>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</si>
  <si>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</si>
  <si>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有形固定資産減価償却率については、年々増加しており、類似団体平均値と比べ高い数値となっております。これは、法定耐用年数に近い資産が多いことを示しております。
　管渠老朽化率については、類似団体平均値と比べ高く、これは守口市が下水道事業を昭和27年から開始しており、その結果、法定耐用年数を経過した管渠を多数保有していることを示しており老朽化が進んでおります。
　管渠改善率については、類似団体平均値と比べ高く、更新が進んでいる状況となっております。これは、老朽管調査に基づきリスク管理を行い事業を進めてきたことによります。</t>
    <rPh sb="1" eb="3">
      <t>ユウケイ</t>
    </rPh>
    <rPh sb="3" eb="5">
      <t>コテイ</t>
    </rPh>
    <rPh sb="5" eb="7">
      <t>シサン</t>
    </rPh>
    <rPh sb="7" eb="9">
      <t>ゲンカ</t>
    </rPh>
    <rPh sb="9" eb="11">
      <t>ショウキャク</t>
    </rPh>
    <rPh sb="11" eb="12">
      <t>リツ</t>
    </rPh>
    <rPh sb="18" eb="20">
      <t>ネンネン</t>
    </rPh>
    <rPh sb="20" eb="22">
      <t>ゾウカ</t>
    </rPh>
    <rPh sb="27" eb="29">
      <t>ルイジ</t>
    </rPh>
    <rPh sb="29" eb="31">
      <t>ダンタイ</t>
    </rPh>
    <rPh sb="31" eb="34">
      <t>ヘイキンチ</t>
    </rPh>
    <rPh sb="35" eb="36">
      <t>クラ</t>
    </rPh>
    <rPh sb="37" eb="38">
      <t>タカ</t>
    </rPh>
    <rPh sb="39" eb="41">
      <t>スウチ</t>
    </rPh>
    <rPh sb="54" eb="56">
      <t>ホウテイ</t>
    </rPh>
    <rPh sb="56" eb="58">
      <t>タイヨウ</t>
    </rPh>
    <rPh sb="58" eb="60">
      <t>ネンスウ</t>
    </rPh>
    <rPh sb="61" eb="62">
      <t>チカ</t>
    </rPh>
    <rPh sb="63" eb="65">
      <t>シサン</t>
    </rPh>
    <rPh sb="66" eb="67">
      <t>オオ</t>
    </rPh>
    <rPh sb="71" eb="72">
      <t>シメ</t>
    </rPh>
    <rPh sb="81" eb="83">
      <t>カンキョ</t>
    </rPh>
    <rPh sb="83" eb="86">
      <t>ロウキュウカ</t>
    </rPh>
    <rPh sb="86" eb="87">
      <t>リツ</t>
    </rPh>
    <rPh sb="93" eb="95">
      <t>ルイジ</t>
    </rPh>
    <rPh sb="95" eb="97">
      <t>ダンタイ</t>
    </rPh>
    <rPh sb="97" eb="100">
      <t>ヘイキンチ</t>
    </rPh>
    <rPh sb="101" eb="102">
      <t>クラ</t>
    </rPh>
    <rPh sb="103" eb="104">
      <t>タカ</t>
    </rPh>
    <rPh sb="109" eb="112">
      <t>モリグチシ</t>
    </rPh>
    <rPh sb="113" eb="116">
      <t>ゲスイドウ</t>
    </rPh>
    <rPh sb="116" eb="118">
      <t>ジギョウ</t>
    </rPh>
    <rPh sb="119" eb="121">
      <t>ショウワ</t>
    </rPh>
    <rPh sb="123" eb="124">
      <t>ネン</t>
    </rPh>
    <rPh sb="126" eb="128">
      <t>カイシ</t>
    </rPh>
    <rPh sb="135" eb="137">
      <t>ケッカ</t>
    </rPh>
    <rPh sb="138" eb="140">
      <t>ホウテイ</t>
    </rPh>
    <rPh sb="140" eb="142">
      <t>タイヨウ</t>
    </rPh>
    <rPh sb="142" eb="144">
      <t>ネンスウ</t>
    </rPh>
    <rPh sb="145" eb="147">
      <t>ケイカ</t>
    </rPh>
    <rPh sb="149" eb="151">
      <t>カンキョ</t>
    </rPh>
    <rPh sb="152" eb="154">
      <t>タスウ</t>
    </rPh>
    <rPh sb="154" eb="156">
      <t>ホユウ</t>
    </rPh>
    <rPh sb="163" eb="164">
      <t>シメ</t>
    </rPh>
    <rPh sb="168" eb="171">
      <t>ロウキュウカ</t>
    </rPh>
    <rPh sb="172" eb="173">
      <t>スス</t>
    </rPh>
    <rPh sb="182" eb="184">
      <t>カンキョ</t>
    </rPh>
    <rPh sb="184" eb="186">
      <t>カイゼン</t>
    </rPh>
    <rPh sb="186" eb="187">
      <t>リツ</t>
    </rPh>
    <rPh sb="193" eb="195">
      <t>ルイジ</t>
    </rPh>
    <rPh sb="195" eb="197">
      <t>ダンタイ</t>
    </rPh>
    <rPh sb="197" eb="200">
      <t>ヘイキンチ</t>
    </rPh>
    <rPh sb="201" eb="202">
      <t>クラ</t>
    </rPh>
    <rPh sb="203" eb="204">
      <t>タカ</t>
    </rPh>
    <rPh sb="206" eb="208">
      <t>コウシン</t>
    </rPh>
    <rPh sb="209" eb="210">
      <t>スス</t>
    </rPh>
    <rPh sb="214" eb="216">
      <t>ジョウキョウ</t>
    </rPh>
    <rPh sb="229" eb="231">
      <t>ロウキュウ</t>
    </rPh>
    <rPh sb="231" eb="232">
      <t>カン</t>
    </rPh>
    <rPh sb="232" eb="234">
      <t>チョウサ</t>
    </rPh>
    <rPh sb="235" eb="236">
      <t>モト</t>
    </rPh>
    <rPh sb="241" eb="243">
      <t>カンリ</t>
    </rPh>
    <rPh sb="244" eb="245">
      <t>オコナ</t>
    </rPh>
    <rPh sb="246" eb="248">
      <t>ジギョウ</t>
    </rPh>
    <rPh sb="249" eb="250">
      <t>スス</t>
    </rPh>
    <phoneticPr fontId="4"/>
  </si>
  <si>
    <t>　守口市では、滞納債権管理の強化や運転委託等の民間活力の導入により経営改善を行ってきました。
その結果、経常収支比率や経費回収率、汚水処理原価において類似団体平均値と比較しても良好な結果となっております。
　経常収支比率の増加については、下水道使用料等の収益が減少したが、それ以上に下水道施設の維持管理費等が減少したことによるものです。
　流動比率の増加については、現金及び預金が減少したものの、翌年度に支払う企業債や3月末に完成した工事の未払金が大きく減少したことが主な要因となっております。また、類似団体平均値と比較しても良好な状況となっております。
　企業債残高対事業規模比率については、現状は類似団体平均値と比較しても低い数値ですので、投資規模の拡大に余地がある状況となっております。
　なお、施設利用率については、横ばいで推移しており、また、類似団体平均値と比較して低く、処理場のダウンサイジングや広域処理化も視野に入れた検討が必要です。</t>
    <rPh sb="1" eb="4">
      <t>モリグチシ</t>
    </rPh>
    <rPh sb="7" eb="9">
      <t>タイノウ</t>
    </rPh>
    <rPh sb="9" eb="11">
      <t>サイケン</t>
    </rPh>
    <rPh sb="11" eb="13">
      <t>カンリ</t>
    </rPh>
    <rPh sb="14" eb="16">
      <t>キョウカ</t>
    </rPh>
    <rPh sb="17" eb="19">
      <t>ウンテン</t>
    </rPh>
    <rPh sb="19" eb="21">
      <t>イタク</t>
    </rPh>
    <rPh sb="21" eb="22">
      <t>ナド</t>
    </rPh>
    <rPh sb="23" eb="25">
      <t>ミンカン</t>
    </rPh>
    <rPh sb="25" eb="27">
      <t>カツリョク</t>
    </rPh>
    <rPh sb="28" eb="30">
      <t>ドウニュウ</t>
    </rPh>
    <rPh sb="33" eb="35">
      <t>ケイエイ</t>
    </rPh>
    <rPh sb="35" eb="37">
      <t>カイゼン</t>
    </rPh>
    <rPh sb="38" eb="39">
      <t>オコナ</t>
    </rPh>
    <rPh sb="49" eb="51">
      <t>ケッカ</t>
    </rPh>
    <rPh sb="52" eb="54">
      <t>ケイジョウ</t>
    </rPh>
    <rPh sb="54" eb="56">
      <t>シュウシ</t>
    </rPh>
    <rPh sb="56" eb="58">
      <t>ヒリツ</t>
    </rPh>
    <rPh sb="59" eb="61">
      <t>ケイヒ</t>
    </rPh>
    <rPh sb="61" eb="63">
      <t>カイシュウ</t>
    </rPh>
    <rPh sb="63" eb="64">
      <t>リツ</t>
    </rPh>
    <rPh sb="65" eb="67">
      <t>オスイ</t>
    </rPh>
    <rPh sb="67" eb="69">
      <t>ショリ</t>
    </rPh>
    <rPh sb="69" eb="71">
      <t>ゲンカ</t>
    </rPh>
    <rPh sb="75" eb="77">
      <t>ルイジ</t>
    </rPh>
    <rPh sb="77" eb="79">
      <t>ダンタイ</t>
    </rPh>
    <rPh sb="79" eb="82">
      <t>ヘイキンチ</t>
    </rPh>
    <rPh sb="83" eb="85">
      <t>ヒカク</t>
    </rPh>
    <rPh sb="88" eb="90">
      <t>リョウコウ</t>
    </rPh>
    <rPh sb="91" eb="93">
      <t>ケッカ</t>
    </rPh>
    <rPh sb="104" eb="106">
      <t>ケイジョウ</t>
    </rPh>
    <rPh sb="106" eb="108">
      <t>シュウシ</t>
    </rPh>
    <rPh sb="108" eb="110">
      <t>ヒリツ</t>
    </rPh>
    <rPh sb="111" eb="113">
      <t>ゾウカ</t>
    </rPh>
    <rPh sb="119" eb="122">
      <t>ゲスイドウ</t>
    </rPh>
    <rPh sb="122" eb="125">
      <t>シヨウリョウ</t>
    </rPh>
    <rPh sb="125" eb="126">
      <t>ナド</t>
    </rPh>
    <rPh sb="127" eb="129">
      <t>シュウエキ</t>
    </rPh>
    <rPh sb="130" eb="132">
      <t>ゲンショウ</t>
    </rPh>
    <rPh sb="138" eb="140">
      <t>イジョウ</t>
    </rPh>
    <rPh sb="141" eb="144">
      <t>ゲスイドウ</t>
    </rPh>
    <rPh sb="144" eb="146">
      <t>シセツ</t>
    </rPh>
    <rPh sb="147" eb="149">
      <t>イジ</t>
    </rPh>
    <rPh sb="149" eb="151">
      <t>カンリ</t>
    </rPh>
    <rPh sb="151" eb="152">
      <t>ヒ</t>
    </rPh>
    <rPh sb="152" eb="153">
      <t>ナド</t>
    </rPh>
    <rPh sb="154" eb="156">
      <t>ゲンショウ</t>
    </rPh>
    <rPh sb="170" eb="172">
      <t>リュウドウ</t>
    </rPh>
    <rPh sb="172" eb="174">
      <t>ヒリツ</t>
    </rPh>
    <rPh sb="175" eb="177">
      <t>ゾウカ</t>
    </rPh>
    <rPh sb="183" eb="185">
      <t>ゲンキン</t>
    </rPh>
    <rPh sb="185" eb="186">
      <t>オヨ</t>
    </rPh>
    <rPh sb="187" eb="189">
      <t>ヨキン</t>
    </rPh>
    <rPh sb="190" eb="192">
      <t>ゲンショウ</t>
    </rPh>
    <rPh sb="198" eb="201">
      <t>ヨクネンド</t>
    </rPh>
    <rPh sb="202" eb="204">
      <t>シハラ</t>
    </rPh>
    <rPh sb="205" eb="207">
      <t>キギョウ</t>
    </rPh>
    <rPh sb="207" eb="208">
      <t>サイ</t>
    </rPh>
    <rPh sb="210" eb="211">
      <t>ガツ</t>
    </rPh>
    <rPh sb="211" eb="212">
      <t>スエ</t>
    </rPh>
    <rPh sb="213" eb="215">
      <t>カンセイ</t>
    </rPh>
    <rPh sb="217" eb="219">
      <t>コウジ</t>
    </rPh>
    <rPh sb="220" eb="223">
      <t>ミバライキン</t>
    </rPh>
    <rPh sb="224" eb="225">
      <t>オオ</t>
    </rPh>
    <rPh sb="227" eb="229">
      <t>ゲンショウ</t>
    </rPh>
    <rPh sb="234" eb="235">
      <t>オモ</t>
    </rPh>
    <rPh sb="236" eb="238">
      <t>ヨウイン</t>
    </rPh>
    <rPh sb="250" eb="252">
      <t>ルイジ</t>
    </rPh>
    <rPh sb="252" eb="254">
      <t>ダンタイ</t>
    </rPh>
    <rPh sb="254" eb="256">
      <t>ヘイキン</t>
    </rPh>
    <rPh sb="256" eb="257">
      <t>アタイ</t>
    </rPh>
    <rPh sb="258" eb="260">
      <t>ヒカク</t>
    </rPh>
    <rPh sb="263" eb="265">
      <t>リョウコウ</t>
    </rPh>
    <rPh sb="266" eb="268">
      <t>ジョウキョウ</t>
    </rPh>
    <rPh sb="279" eb="281">
      <t>キギョウ</t>
    </rPh>
    <rPh sb="281" eb="282">
      <t>サイ</t>
    </rPh>
    <rPh sb="282" eb="284">
      <t>ザンダカ</t>
    </rPh>
    <rPh sb="284" eb="285">
      <t>タイ</t>
    </rPh>
    <rPh sb="285" eb="287">
      <t>ジギョウ</t>
    </rPh>
    <rPh sb="287" eb="289">
      <t>キボ</t>
    </rPh>
    <rPh sb="289" eb="291">
      <t>ヒリツ</t>
    </rPh>
    <rPh sb="297" eb="299">
      <t>ゲンジョウ</t>
    </rPh>
    <rPh sb="300" eb="302">
      <t>ルイジ</t>
    </rPh>
    <rPh sb="302" eb="304">
      <t>ダンタイ</t>
    </rPh>
    <rPh sb="304" eb="307">
      <t>ヘイキンチ</t>
    </rPh>
    <rPh sb="308" eb="310">
      <t>ヒカク</t>
    </rPh>
    <rPh sb="313" eb="314">
      <t>ヒク</t>
    </rPh>
    <rPh sb="315" eb="317">
      <t>スウチ</t>
    </rPh>
    <rPh sb="322" eb="324">
      <t>トウシ</t>
    </rPh>
    <rPh sb="324" eb="326">
      <t>キボ</t>
    </rPh>
    <rPh sb="327" eb="329">
      <t>カクダイ</t>
    </rPh>
    <rPh sb="330" eb="332">
      <t>ヨチ</t>
    </rPh>
    <rPh sb="335" eb="337">
      <t>ジョウキョウ</t>
    </rPh>
    <rPh sb="351" eb="353">
      <t>シセツ</t>
    </rPh>
    <rPh sb="353" eb="356">
      <t>リヨウリツ</t>
    </rPh>
    <rPh sb="362" eb="363">
      <t>ヨコ</t>
    </rPh>
    <rPh sb="366" eb="368">
      <t>スイイ</t>
    </rPh>
    <rPh sb="376" eb="378">
      <t>ルイジ</t>
    </rPh>
    <rPh sb="378" eb="380">
      <t>ダンタイ</t>
    </rPh>
    <rPh sb="380" eb="383">
      <t>ヘイキンチ</t>
    </rPh>
    <rPh sb="384" eb="386">
      <t>ヒカク</t>
    </rPh>
    <rPh sb="388" eb="389">
      <t>ヒク</t>
    </rPh>
    <rPh sb="391" eb="394">
      <t>ショリジョウ</t>
    </rPh>
    <rPh sb="404" eb="406">
      <t>コウイキ</t>
    </rPh>
    <rPh sb="406" eb="409">
      <t>ショリカ</t>
    </rPh>
    <rPh sb="410" eb="412">
      <t>シヤ</t>
    </rPh>
    <rPh sb="413" eb="414">
      <t>イ</t>
    </rPh>
    <rPh sb="416" eb="418">
      <t>ケントウ</t>
    </rPh>
    <rPh sb="419" eb="421">
      <t>ヒツヨウ</t>
    </rPh>
    <phoneticPr fontId="4"/>
  </si>
  <si>
    <t>　守口市の下水道事業は、類似団体平均値と比べて、全体的には健全な状況にあります。しかし、人口減少に伴い下水道使用料収入が減少している状況にあることから更なる民間委託等の推進や複数年度での起債発行総額管理といった経営改革を推し進め、経常収支比率や流動比率の向上を図る必要があります。
　今後は、老朽化に対応するため、下水道管の改築や施設の大規模更新を控えており、企業債残高対事業規模比率については悪化することが見込まれます。そのため、ストックマネジメント計画や令和2年度に策定した経営戦略に基き、収入に見合った投資の平準化を図り、計画的かつ効率的に事業に取り組み、安定的な事業運営を行う必要があります。
　</t>
    <rPh sb="1" eb="4">
      <t>モリグチシ</t>
    </rPh>
    <rPh sb="5" eb="8">
      <t>ゲスイドウ</t>
    </rPh>
    <rPh sb="8" eb="10">
      <t>ジギョウ</t>
    </rPh>
    <rPh sb="12" eb="14">
      <t>ルイジ</t>
    </rPh>
    <rPh sb="14" eb="16">
      <t>ダンタイ</t>
    </rPh>
    <rPh sb="16" eb="19">
      <t>ヘイキンチ</t>
    </rPh>
    <rPh sb="20" eb="21">
      <t>クラ</t>
    </rPh>
    <rPh sb="24" eb="26">
      <t>ゼンタイ</t>
    </rPh>
    <rPh sb="26" eb="27">
      <t>テキ</t>
    </rPh>
    <rPh sb="29" eb="31">
      <t>ケンゼン</t>
    </rPh>
    <rPh sb="32" eb="34">
      <t>ジョウキョウ</t>
    </rPh>
    <rPh sb="44" eb="46">
      <t>ジンコウ</t>
    </rPh>
    <rPh sb="46" eb="48">
      <t>ゲンショウ</t>
    </rPh>
    <rPh sb="49" eb="50">
      <t>トモナ</t>
    </rPh>
    <rPh sb="51" eb="54">
      <t>ゲスイドウ</t>
    </rPh>
    <rPh sb="150" eb="152">
      <t>タイオウ</t>
    </rPh>
    <rPh sb="160" eb="161">
      <t>カン</t>
    </rPh>
    <rPh sb="226" eb="228">
      <t>ケイカク</t>
    </rPh>
    <rPh sb="244" eb="24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</si>
</sst>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0.8</c:v>
                </c:pt>
                <c:pt idx="1">
                  <c:v>0.56000000000000005</c:v>
                </c:pt>
                <c:pt idx="2">
                  <c:v>0.45</c:v>
                </c:pt>
                <c:pt idx="3">
                  <c:v>0.7</c:v>
                </c:pt>
                <c:pt idx="4">
                  <c:v>0.97</c:v>
                </c:pt>
              </c:numCache>
            </c:numRef>
          </c:val>
          <c:extLst>
            <c:ext xmlns:c16="http://schemas.microsoft.com/office/drawing/2014/chart" uri="{C3380CC4-5D6E-409C-BE32-E72D297353CC}">
              <c16:uniqueId val="{00000000-0F1B-424D-851B-0EAF7F51E5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0.14000000000000001</c:v>
                </c:pt>
                <c:pt idx="4">
                  <c:v>0.15</c:v>
                </c:pt>
              </c:numCache>
            </c:numRef>
          </c:val>
          <c:smooth val="0"/>
          <c:extLst>
            <c:ext xmlns:c16="http://schemas.microsoft.com/office/drawing/2014/chart" uri="{C3380CC4-5D6E-409C-BE32-E72D297353CC}">
              <c16:uniqueId val="{00000001-0F1B-424D-851B-0EAF7F51E5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54.36</c:v>
                </c:pt>
                <c:pt idx="1">
                  <c:v>54.36</c:v>
                </c:pt>
                <c:pt idx="2">
                  <c:v>56.43</c:v>
                </c:pt>
                <c:pt idx="3">
                  <c:v>56.64</c:v>
                </c:pt>
                <c:pt idx="4">
                  <c:v>57.14</c:v>
                </c:pt>
              </c:numCache>
            </c:numRef>
          </c:val>
          <c:extLst>
            <c:ext xmlns:c16="http://schemas.microsoft.com/office/drawing/2014/chart" uri="{C3380CC4-5D6E-409C-BE32-E72D297353CC}">
              <c16:uniqueId val="{00000000-9FAD-426A-9797-9B043E8136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64.650000000000006</c:v>
                </c:pt>
                <c:pt idx="1">
                  <c:v>62.96</c:v>
                </c:pt>
                <c:pt idx="2">
                  <c:v>62.97</c:v>
                </c:pt>
                <c:pt idx="3">
                  <c:v>64.930000000000007</c:v>
                </c:pt>
                <c:pt idx="4">
                  <c:v>65.680000000000007</c:v>
                </c:pt>
              </c:numCache>
            </c:numRef>
          </c:val>
          <c:smooth val="0"/>
          <c:extLst>
            <c:ext xmlns:c16="http://schemas.microsoft.com/office/drawing/2014/chart" uri="{C3380CC4-5D6E-409C-BE32-E72D297353CC}">
              <c16:uniqueId val="{00000001-9FAD-426A-9797-9B043E8136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99.99</c:v>
                </c:pt>
                <c:pt idx="1">
                  <c:v>99.99</c:v>
                </c:pt>
                <c:pt idx="2">
                  <c:v>99.99</c:v>
                </c:pt>
                <c:pt idx="3">
                  <c:v>99.99</c:v>
                </c:pt>
                <c:pt idx="4">
                  <c:v>99.99</c:v>
                </c:pt>
              </c:numCache>
            </c:numRef>
          </c:val>
          <c:extLst>
            <c:ext xmlns:c16="http://schemas.microsoft.com/office/drawing/2014/chart" uri="{C3380CC4-5D6E-409C-BE32-E72D297353CC}">
              <c16:uniqueId val="{00000000-4BC4-46F2-A8EB-42550A070E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97.4</c:v>
                </c:pt>
                <c:pt idx="1">
                  <c:v>96.96</c:v>
                </c:pt>
                <c:pt idx="2">
                  <c:v>96.97</c:v>
                </c:pt>
                <c:pt idx="3">
                  <c:v>97.7</c:v>
                </c:pt>
                <c:pt idx="4">
                  <c:v>97.59</c:v>
                </c:pt>
              </c:numCache>
            </c:numRef>
          </c:val>
          <c:smooth val="0"/>
          <c:extLst>
            <c:ext xmlns:c16="http://schemas.microsoft.com/office/drawing/2014/chart" uri="{C3380CC4-5D6E-409C-BE32-E72D297353CC}">
              <c16:uniqueId val="{00000001-4BC4-46F2-A8EB-42550A070E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117.94</c:v>
                </c:pt>
                <c:pt idx="1">
                  <c:v>121.6</c:v>
                </c:pt>
                <c:pt idx="2">
                  <c:v>119.32</c:v>
                </c:pt>
                <c:pt idx="3">
                  <c:v>117.36</c:v>
                </c:pt>
                <c:pt idx="4">
                  <c:v>120.31</c:v>
                </c:pt>
              </c:numCache>
            </c:numRef>
          </c:val>
          <c:extLst>
            <c:ext xmlns:c16="http://schemas.microsoft.com/office/drawing/2014/chart" uri="{C3380CC4-5D6E-409C-BE32-E72D297353CC}">
              <c16:uniqueId val="{00000000-44A6-4337-8BB6-161F11E6E0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111.25</c:v>
                </c:pt>
                <c:pt idx="1">
                  <c:v>108.87</c:v>
                </c:pt>
                <c:pt idx="2">
                  <c:v>109</c:v>
                </c:pt>
                <c:pt idx="3">
                  <c:v>107.09</c:v>
                </c:pt>
                <c:pt idx="4">
                  <c:v>107.96</c:v>
                </c:pt>
              </c:numCache>
            </c:numRef>
          </c:val>
          <c:smooth val="0"/>
          <c:extLst>
            <c:ext xmlns:c16="http://schemas.microsoft.com/office/drawing/2014/chart" uri="{C3380CC4-5D6E-409C-BE32-E72D297353CC}">
              <c16:uniqueId val="{00000001-44A6-4337-8BB6-161F11E6E0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15.05</c:v>
                </c:pt>
                <c:pt idx="1">
                  <c:v>20.07</c:v>
                </c:pt>
                <c:pt idx="2">
                  <c:v>26.11</c:v>
                </c:pt>
                <c:pt idx="3">
                  <c:v>29.79</c:v>
                </c:pt>
                <c:pt idx="4">
                  <c:v>35.479999999999997</c:v>
                </c:pt>
              </c:numCache>
            </c:numRef>
          </c:val>
          <c:extLst>
            <c:ext xmlns:c16="http://schemas.microsoft.com/office/drawing/2014/chart" uri="{C3380CC4-5D6E-409C-BE32-E72D297353CC}">
              <c16:uniqueId val="{00000000-6730-4648-B334-F8BBCA0280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25.13</c:v>
                </c:pt>
                <c:pt idx="2">
                  <c:v>24.54</c:v>
                </c:pt>
                <c:pt idx="3">
                  <c:v>23.38</c:v>
                </c:pt>
                <c:pt idx="4">
                  <c:v>24.59</c:v>
                </c:pt>
              </c:numCache>
            </c:numRef>
          </c:val>
          <c:smooth val="0"/>
          <c:extLst>
            <c:ext xmlns:c16="http://schemas.microsoft.com/office/drawing/2014/chart" uri="{C3380CC4-5D6E-409C-BE32-E72D297353CC}">
              <c16:uniqueId val="{00000001-6730-4648-B334-F8BBCA0280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14.62</c:v>
                </c:pt>
                <c:pt idx="1">
                  <c:v>15.55</c:v>
                </c:pt>
                <c:pt idx="2">
                  <c:v>19.23</c:v>
                </c:pt>
                <c:pt idx="3">
                  <c:v>21.96</c:v>
                </c:pt>
                <c:pt idx="4">
                  <c:v>23.81</c:v>
                </c:pt>
              </c:numCache>
            </c:numRef>
          </c:val>
          <c:extLst>
            <c:ext xmlns:c16="http://schemas.microsoft.com/office/drawing/2014/chart" uri="{C3380CC4-5D6E-409C-BE32-E72D297353CC}">
              <c16:uniqueId val="{00000000-6B97-4294-A638-61013B838A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6.7</c:v>
                </c:pt>
                <c:pt idx="1">
                  <c:v>6.4</c:v>
                </c:pt>
                <c:pt idx="2">
                  <c:v>7.66</c:v>
                </c:pt>
                <c:pt idx="3">
                  <c:v>8.1999999999999993</c:v>
                </c:pt>
                <c:pt idx="4">
                  <c:v>9.43</c:v>
                </c:pt>
              </c:numCache>
            </c:numRef>
          </c:val>
          <c:smooth val="0"/>
          <c:extLst>
            <c:ext xmlns:c16="http://schemas.microsoft.com/office/drawing/2014/chart" uri="{C3380CC4-5D6E-409C-BE32-E72D297353CC}">
              <c16:uniqueId val="{00000001-6B97-4294-A638-61013B838A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11-44E2-9357-8893BEAD45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0.39</c:v>
                </c:pt>
                <c:pt idx="2">
                  <c:v>0.28000000000000003</c:v>
                </c:pt>
                <c:pt idx="3">
                  <c:v>0.59</c:v>
                </c:pt>
                <c:pt idx="4">
                  <c:v>0.68</c:v>
                </c:pt>
              </c:numCache>
            </c:numRef>
          </c:val>
          <c:smooth val="0"/>
          <c:extLst>
            <c:ext xmlns:c16="http://schemas.microsoft.com/office/drawing/2014/chart" uri="{C3380CC4-5D6E-409C-BE32-E72D297353CC}">
              <c16:uniqueId val="{00000001-B011-44E2-9357-8893BEAD45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114.34</c:v>
                </c:pt>
                <c:pt idx="1">
                  <c:v>147.80000000000001</c:v>
                </c:pt>
                <c:pt idx="2">
                  <c:v>187.06</c:v>
                </c:pt>
                <c:pt idx="3">
                  <c:v>167.66</c:v>
                </c:pt>
                <c:pt idx="4">
                  <c:v>239.72</c:v>
                </c:pt>
              </c:numCache>
            </c:numRef>
          </c:val>
          <c:extLst>
            <c:ext xmlns:c16="http://schemas.microsoft.com/office/drawing/2014/chart" uri="{C3380CC4-5D6E-409C-BE32-E72D297353CC}">
              <c16:uniqueId val="{00000000-B1C5-40C3-8ED1-4E488BB1F5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75.02</c:v>
                </c:pt>
                <c:pt idx="1">
                  <c:v>73.55</c:v>
                </c:pt>
                <c:pt idx="2">
                  <c:v>71.19</c:v>
                </c:pt>
                <c:pt idx="3">
                  <c:v>77.72</c:v>
                </c:pt>
                <c:pt idx="4">
                  <c:v>86.61</c:v>
                </c:pt>
              </c:numCache>
            </c:numRef>
          </c:val>
          <c:smooth val="0"/>
          <c:extLst>
            <c:ext xmlns:c16="http://schemas.microsoft.com/office/drawing/2014/chart" uri="{C3380CC4-5D6E-409C-BE32-E72D297353CC}">
              <c16:uniqueId val="{00000001-B1C5-40C3-8ED1-4E488BB1F5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242.81</c:v>
                </c:pt>
                <c:pt idx="1">
                  <c:v>240.79</c:v>
                </c:pt>
                <c:pt idx="2">
                  <c:v>244.16</c:v>
                </c:pt>
                <c:pt idx="3">
                  <c:v>265.42</c:v>
                </c:pt>
                <c:pt idx="4">
                  <c:v>269.42</c:v>
                </c:pt>
              </c:numCache>
            </c:numRef>
          </c:val>
          <c:extLst>
            <c:ext xmlns:c16="http://schemas.microsoft.com/office/drawing/2014/chart" uri="{C3380CC4-5D6E-409C-BE32-E72D297353CC}">
              <c16:uniqueId val="{00000000-27EA-4E63-AB3C-C8A9F818D1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573.73</c:v>
                </c:pt>
                <c:pt idx="1">
                  <c:v>514.27</c:v>
                </c:pt>
                <c:pt idx="2">
                  <c:v>517.34</c:v>
                </c:pt>
                <c:pt idx="3">
                  <c:v>485.6</c:v>
                </c:pt>
                <c:pt idx="4">
                  <c:v>463.93</c:v>
                </c:pt>
              </c:numCache>
            </c:numRef>
          </c:val>
          <c:smooth val="0"/>
          <c:extLst>
            <c:ext xmlns:c16="http://schemas.microsoft.com/office/drawing/2014/chart" uri="{C3380CC4-5D6E-409C-BE32-E72D297353CC}">
              <c16:uniqueId val="{00000001-27EA-4E63-AB3C-C8A9F818D1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138.87</c:v>
                </c:pt>
                <c:pt idx="1">
                  <c:v>153.25</c:v>
                </c:pt>
                <c:pt idx="2">
                  <c:v>147.81</c:v>
                </c:pt>
                <c:pt idx="3">
                  <c:v>137.63</c:v>
                </c:pt>
                <c:pt idx="4">
                  <c:v>147.83000000000001</c:v>
                </c:pt>
              </c:numCache>
            </c:numRef>
          </c:val>
          <c:extLst>
            <c:ext xmlns:c16="http://schemas.microsoft.com/office/drawing/2014/chart" uri="{C3380CC4-5D6E-409C-BE32-E72D297353CC}">
              <c16:uniqueId val="{00000000-E27C-4B6D-9E86-65299573A8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100.74</c:v>
                </c:pt>
                <c:pt idx="1">
                  <c:v>100.34</c:v>
                </c:pt>
                <c:pt idx="2">
                  <c:v>99.89</c:v>
                </c:pt>
                <c:pt idx="3">
                  <c:v>99.95</c:v>
                </c:pt>
                <c:pt idx="4">
                  <c:v>103.4</c:v>
                </c:pt>
              </c:numCache>
            </c:numRef>
          </c:val>
          <c:smooth val="0"/>
          <c:extLst>
            <c:ext xmlns:c16="http://schemas.microsoft.com/office/drawing/2014/chart" uri="{C3380CC4-5D6E-409C-BE32-E72D297353CC}">
              <c16:uniqueId val="{00000001-E27C-4B6D-9E86-65299573A8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96.82</c:v>
                </c:pt>
                <c:pt idx="1">
                  <c:v>87.73</c:v>
                </c:pt>
                <c:pt idx="2">
                  <c:v>91.13</c:v>
                </c:pt>
                <c:pt idx="3">
                  <c:v>94.17</c:v>
                </c:pt>
                <c:pt idx="4">
                  <c:v>88.46</c:v>
                </c:pt>
              </c:numCache>
            </c:numRef>
          </c:val>
          <c:extLst>
            <c:ext xmlns:c16="http://schemas.microsoft.com/office/drawing/2014/chart" uri="{C3380CC4-5D6E-409C-BE32-E72D297353CC}">
              <c16:uniqueId val="{00000000-41F3-4215-9CBB-B5FC789F60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112.75</c:v>
                </c:pt>
                <c:pt idx="1">
                  <c:v>113.49</c:v>
                </c:pt>
                <c:pt idx="2">
                  <c:v>112.4</c:v>
                </c:pt>
                <c:pt idx="3">
                  <c:v>110.21</c:v>
                </c:pt>
                <c:pt idx="4">
                  <c:v>110.26</c:v>
                </c:pt>
              </c:numCache>
            </c:numRef>
          </c:val>
          <c:smooth val="0"/>
          <c:extLst>
            <c:ext xmlns:c16="http://schemas.microsoft.com/office/drawing/2014/chart" uri="{C3380CC4-5D6E-409C-BE32-E72D297353CC}">
              <c16:uniqueId val="{00000001-41F3-4215-9CBB-B5FC789F60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62"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守口市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142655</v>
      </c>
      <c r="AM8" s="42"/>
      <c r="AN8" s="42"/>
      <c r="AO8" s="42"/>
      <c r="AP8" s="42"/>
      <c r="AQ8" s="42"/>
      <c r="AR8" s="42"/>
      <c r="AS8" s="42"/>
      <c r="AT8" s="35">
        <f>データ!T6</f>
        <v>12.71</v>
      </c>
      <c r="AU8" s="35"/>
      <c r="AV8" s="35"/>
      <c r="AW8" s="35"/>
      <c r="AX8" s="35"/>
      <c r="AY8" s="35"/>
      <c r="AZ8" s="35"/>
      <c r="BA8" s="35"/>
      <c r="BB8" s="35">
        <f>データ!U6</f>
        <v>11223.84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63.25</v>
      </c>
      <c r="J10" s="35"/>
      <c r="K10" s="35"/>
      <c r="L10" s="35"/>
      <c r="M10" s="35"/>
      <c r="N10" s="35"/>
      <c r="O10" s="35"/>
      <c r="P10" s="35">
        <f>データ!P6</f>
        <v>100</v>
      </c>
      <c r="Q10" s="35"/>
      <c r="R10" s="35"/>
      <c r="S10" s="35"/>
      <c r="T10" s="35"/>
      <c r="U10" s="35"/>
      <c r="V10" s="35"/>
      <c r="W10" s="35">
        <f>データ!Q6</f>
        <v>66</v>
      </c>
      <c r="X10" s="35"/>
      <c r="Y10" s="35"/>
      <c r="Z10" s="35"/>
      <c r="AA10" s="35"/>
      <c r="AB10" s="35"/>
      <c r="AC10" s="35"/>
      <c r="AD10" s="42">
        <f>データ!R6</f>
        <v>2055</v>
      </c>
      <c r="AE10" s="42"/>
      <c r="AF10" s="42"/>
      <c r="AG10" s="42"/>
      <c r="AH10" s="42"/>
      <c r="AI10" s="42"/>
      <c r="AJ10" s="42"/>
      <c r="AK10" s="2"/>
      <c r="AL10" s="42">
        <f>データ!V6</f>
        <v>142279</v>
      </c>
      <c r="AM10" s="42"/>
      <c r="AN10" s="42"/>
      <c r="AO10" s="42"/>
      <c r="AP10" s="42"/>
      <c r="AQ10" s="42"/>
      <c r="AR10" s="42"/>
      <c r="AS10" s="42"/>
      <c r="AT10" s="35">
        <f>データ!W6</f>
        <v>11.45</v>
      </c>
      <c r="AU10" s="35"/>
      <c r="AV10" s="35"/>
      <c r="AW10" s="35"/>
      <c r="AX10" s="35"/>
      <c r="AY10" s="35"/>
      <c r="AZ10" s="35"/>
      <c r="BA10" s="35"/>
      <c r="BB10" s="35">
        <f>データ!X6</f>
        <v>12426.11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LTFekaa61RDXbho1YgZQYXcc1Hk/wo/jXL4N0aRUnoMJ8Anw0eruPBDrUy01qjjegi9HHU+rdZFnoTNQjXd/A==" saltValue="CXyGmVV9+bZfqSIDBHXc2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272094</v>
      </c>
      <c r="D6" s="19">
        <f t="shared" si="3"/>
        <v>46</v>
      </c>
      <c r="E6" s="19">
        <f t="shared" si="3"/>
        <v>17</v>
      </c>
      <c r="F6" s="19">
        <f t="shared" si="3"/>
        <v>1</v>
      </c>
      <c r="G6" s="19">
        <f t="shared" si="3"/>
        <v>0</v>
      </c>
      <c r="H6" s="19" t="str">
        <f t="shared" si="3"/>
        <v>大阪府　守口市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63.25</v>
      </c>
      <c r="P6" s="20">
        <f t="shared" si="3"/>
        <v>100</v>
      </c>
      <c r="Q6" s="20">
        <f t="shared" si="3"/>
        <v>66</v>
      </c>
      <c r="R6" s="20">
        <f t="shared" si="3"/>
        <v>2055</v>
      </c>
      <c r="S6" s="20">
        <f t="shared" si="3"/>
        <v>142655</v>
      </c>
      <c r="T6" s="20">
        <f t="shared" si="3"/>
        <v>12.71</v>
      </c>
      <c r="U6" s="20">
        <f t="shared" si="3"/>
        <v>11223.84</v>
      </c>
      <c r="V6" s="20">
        <f t="shared" si="3"/>
        <v>142279</v>
      </c>
      <c r="W6" s="20">
        <f t="shared" si="3"/>
        <v>11.45</v>
      </c>
      <c r="X6" s="20">
        <f t="shared" si="3"/>
        <v>12426.11</v>
      </c>
      <c r="Y6" s="21">
        <f>IF(Y7="",NA(),Y7)</f>
        <v>117.94</v>
      </c>
      <c r="Z6" s="21">
        <f t="shared" ref="Z6:AH6" si="4">IF(Z7="",NA(),Z7)</f>
        <v>121.6</v>
      </c>
      <c r="AA6" s="21">
        <f t="shared" si="4"/>
        <v>119.32</v>
      </c>
      <c r="AB6" s="21">
        <f t="shared" si="4"/>
        <v>117.36</v>
      </c>
      <c r="AC6" s="21">
        <f t="shared" si="4"/>
        <v>120.31</v>
      </c>
      <c r="AD6" s="21">
        <f t="shared" si="4"/>
        <v>111.25</v>
      </c>
      <c r="AE6" s="21">
        <f t="shared" si="4"/>
        <v>108.87</v>
      </c>
      <c r="AF6" s="21">
        <f t="shared" si="4"/>
        <v>109</v>
      </c>
      <c r="AG6" s="21">
        <f t="shared" si="4"/>
        <v>107.09</v>
      </c>
      <c r="AH6" s="21">
        <f t="shared" si="4"/>
        <v>107.96</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0.39</v>
      </c>
      <c r="AQ6" s="21">
        <f t="shared" si="5"/>
        <v>0.28000000000000003</v>
      </c>
      <c r="AR6" s="21">
        <f t="shared" si="5"/>
        <v>0.59</v>
      </c>
      <c r="AS6" s="21">
        <f t="shared" si="5"/>
        <v>0.68</v>
      </c>
      <c r="AT6" s="20" t="str">
        <f>IF(AT7="","",IF(AT7="-","【-】","【"&amp;SUBSTITUTE(TEXT(AT7,"#,##0.00"),"-","△")&amp;"】"))</f>
        <v>【3.09】</v>
      </c>
      <c r="AU6" s="21">
        <f>IF(AU7="",NA(),AU7)</f>
        <v>114.34</v>
      </c>
      <c r="AV6" s="21">
        <f t="shared" ref="AV6:BD6" si="6">IF(AV7="",NA(),AV7)</f>
        <v>147.80000000000001</v>
      </c>
      <c r="AW6" s="21">
        <f t="shared" si="6"/>
        <v>187.06</v>
      </c>
      <c r="AX6" s="21">
        <f t="shared" si="6"/>
        <v>167.66</v>
      </c>
      <c r="AY6" s="21">
        <f t="shared" si="6"/>
        <v>239.72</v>
      </c>
      <c r="AZ6" s="21">
        <f t="shared" si="6"/>
        <v>75.02</v>
      </c>
      <c r="BA6" s="21">
        <f t="shared" si="6"/>
        <v>73.55</v>
      </c>
      <c r="BB6" s="21">
        <f t="shared" si="6"/>
        <v>71.19</v>
      </c>
      <c r="BC6" s="21">
        <f t="shared" si="6"/>
        <v>77.72</v>
      </c>
      <c r="BD6" s="21">
        <f t="shared" si="6"/>
        <v>86.61</v>
      </c>
      <c r="BE6" s="20" t="str">
        <f>IF(BE7="","",IF(BE7="-","【-】","【"&amp;SUBSTITUTE(TEXT(BE7,"#,##0.00"),"-","△")&amp;"】"))</f>
        <v>【71.39】</v>
      </c>
      <c r="BF6" s="21">
        <f>IF(BF7="",NA(),BF7)</f>
        <v>242.81</v>
      </c>
      <c r="BG6" s="21">
        <f t="shared" ref="BG6:BO6" si="7">IF(BG7="",NA(),BG7)</f>
        <v>240.79</v>
      </c>
      <c r="BH6" s="21">
        <f t="shared" si="7"/>
        <v>244.16</v>
      </c>
      <c r="BI6" s="21">
        <f t="shared" si="7"/>
        <v>265.42</v>
      </c>
      <c r="BJ6" s="21">
        <f t="shared" si="7"/>
        <v>269.42</v>
      </c>
      <c r="BK6" s="21">
        <f t="shared" si="7"/>
        <v>573.73</v>
      </c>
      <c r="BL6" s="21">
        <f t="shared" si="7"/>
        <v>514.27</v>
      </c>
      <c r="BM6" s="21">
        <f t="shared" si="7"/>
        <v>517.34</v>
      </c>
      <c r="BN6" s="21">
        <f t="shared" si="7"/>
        <v>485.6</v>
      </c>
      <c r="BO6" s="21">
        <f t="shared" si="7"/>
        <v>463.93</v>
      </c>
      <c r="BP6" s="20" t="str">
        <f>IF(BP7="","",IF(BP7="-","【-】","【"&amp;SUBSTITUTE(TEXT(BP7,"#,##0.00"),"-","△")&amp;"】"))</f>
        <v>【669.11】</v>
      </c>
      <c r="BQ6" s="21">
        <f>IF(BQ7="",NA(),BQ7)</f>
        <v>138.87</v>
      </c>
      <c r="BR6" s="21">
        <f t="shared" ref="BR6:BZ6" si="8">IF(BR7="",NA(),BR7)</f>
        <v>153.25</v>
      </c>
      <c r="BS6" s="21">
        <f t="shared" si="8"/>
        <v>147.81</v>
      </c>
      <c r="BT6" s="21">
        <f t="shared" si="8"/>
        <v>137.63</v>
      </c>
      <c r="BU6" s="21">
        <f t="shared" si="8"/>
        <v>147.83000000000001</v>
      </c>
      <c r="BV6" s="21">
        <f t="shared" si="8"/>
        <v>100.74</v>
      </c>
      <c r="BW6" s="21">
        <f t="shared" si="8"/>
        <v>100.34</v>
      </c>
      <c r="BX6" s="21">
        <f t="shared" si="8"/>
        <v>99.89</v>
      </c>
      <c r="BY6" s="21">
        <f t="shared" si="8"/>
        <v>99.95</v>
      </c>
      <c r="BZ6" s="21">
        <f t="shared" si="8"/>
        <v>103.4</v>
      </c>
      <c r="CA6" s="20" t="str">
        <f>IF(CA7="","",IF(CA7="-","【-】","【"&amp;SUBSTITUTE(TEXT(CA7,"#,##0.00"),"-","△")&amp;"】"))</f>
        <v>【99.73】</v>
      </c>
      <c r="CB6" s="21">
        <f>IF(CB7="",NA(),CB7)</f>
        <v>96.82</v>
      </c>
      <c r="CC6" s="21">
        <f t="shared" ref="CC6:CK6" si="9">IF(CC7="",NA(),CC7)</f>
        <v>87.73</v>
      </c>
      <c r="CD6" s="21">
        <f t="shared" si="9"/>
        <v>91.13</v>
      </c>
      <c r="CE6" s="21">
        <f t="shared" si="9"/>
        <v>94.17</v>
      </c>
      <c r="CF6" s="21">
        <f t="shared" si="9"/>
        <v>88.46</v>
      </c>
      <c r="CG6" s="21">
        <f t="shared" si="9"/>
        <v>112.75</v>
      </c>
      <c r="CH6" s="21">
        <f t="shared" si="9"/>
        <v>113.49</v>
      </c>
      <c r="CI6" s="21">
        <f t="shared" si="9"/>
        <v>112.4</v>
      </c>
      <c r="CJ6" s="21">
        <f t="shared" si="9"/>
        <v>110.21</v>
      </c>
      <c r="CK6" s="21">
        <f t="shared" si="9"/>
        <v>110.26</v>
      </c>
      <c r="CL6" s="20" t="str">
        <f>IF(CL7="","",IF(CL7="-","【-】","【"&amp;SUBSTITUTE(TEXT(CL7,"#,##0.00"),"-","△")&amp;"】"))</f>
        <v>【134.98】</v>
      </c>
      <c r="CM6" s="21">
        <f>IF(CM7="",NA(),CM7)</f>
        <v>54.36</v>
      </c>
      <c r="CN6" s="21">
        <f t="shared" ref="CN6:CV6" si="10">IF(CN7="",NA(),CN7)</f>
        <v>54.36</v>
      </c>
      <c r="CO6" s="21">
        <f t="shared" si="10"/>
        <v>56.43</v>
      </c>
      <c r="CP6" s="21">
        <f t="shared" si="10"/>
        <v>56.64</v>
      </c>
      <c r="CQ6" s="21">
        <f t="shared" si="10"/>
        <v>57.14</v>
      </c>
      <c r="CR6" s="21">
        <f t="shared" si="10"/>
        <v>64.650000000000006</v>
      </c>
      <c r="CS6" s="21">
        <f t="shared" si="10"/>
        <v>62.96</v>
      </c>
      <c r="CT6" s="21">
        <f t="shared" si="10"/>
        <v>62.97</v>
      </c>
      <c r="CU6" s="21">
        <f t="shared" si="10"/>
        <v>64.930000000000007</v>
      </c>
      <c r="CV6" s="21">
        <f t="shared" si="10"/>
        <v>65.680000000000007</v>
      </c>
      <c r="CW6" s="20" t="str">
        <f>IF(CW7="","",IF(CW7="-","【-】","【"&amp;SUBSTITUTE(TEXT(CW7,"#,##0.00"),"-","△")&amp;"】"))</f>
        <v>【59.99】</v>
      </c>
      <c r="CX6" s="21">
        <f>IF(CX7="",NA(),CX7)</f>
        <v>99.99</v>
      </c>
      <c r="CY6" s="21">
        <f t="shared" ref="CY6:DG6" si="11">IF(CY7="",NA(),CY7)</f>
        <v>99.99</v>
      </c>
      <c r="CZ6" s="21">
        <f t="shared" si="11"/>
        <v>99.99</v>
      </c>
      <c r="DA6" s="21">
        <f t="shared" si="11"/>
        <v>99.99</v>
      </c>
      <c r="DB6" s="21">
        <f t="shared" si="11"/>
        <v>99.99</v>
      </c>
      <c r="DC6" s="21">
        <f t="shared" si="11"/>
        <v>97.4</v>
      </c>
      <c r="DD6" s="21">
        <f t="shared" si="11"/>
        <v>96.96</v>
      </c>
      <c r="DE6" s="21">
        <f t="shared" si="11"/>
        <v>96.97</v>
      </c>
      <c r="DF6" s="21">
        <f t="shared" si="11"/>
        <v>97.7</v>
      </c>
      <c r="DG6" s="21">
        <f t="shared" si="11"/>
        <v>97.59</v>
      </c>
      <c r="DH6" s="20" t="str">
        <f>IF(DH7="","",IF(DH7="-","【-】","【"&amp;SUBSTITUTE(TEXT(DH7,"#,##0.00"),"-","△")&amp;"】"))</f>
        <v>【95.72】</v>
      </c>
      <c r="DI6" s="21">
        <f>IF(DI7="",NA(),DI7)</f>
        <v>15.05</v>
      </c>
      <c r="DJ6" s="21">
        <f t="shared" ref="DJ6:DR6" si="12">IF(DJ7="",NA(),DJ7)</f>
        <v>20.07</v>
      </c>
      <c r="DK6" s="21">
        <f t="shared" si="12"/>
        <v>26.11</v>
      </c>
      <c r="DL6" s="21">
        <f t="shared" si="12"/>
        <v>29.79</v>
      </c>
      <c r="DM6" s="21">
        <f t="shared" si="12"/>
        <v>35.479999999999997</v>
      </c>
      <c r="DN6" s="21">
        <f t="shared" si="12"/>
        <v>28.35</v>
      </c>
      <c r="DO6" s="21">
        <f t="shared" si="12"/>
        <v>25.13</v>
      </c>
      <c r="DP6" s="21">
        <f t="shared" si="12"/>
        <v>24.54</v>
      </c>
      <c r="DQ6" s="21">
        <f t="shared" si="12"/>
        <v>23.38</v>
      </c>
      <c r="DR6" s="21">
        <f t="shared" si="12"/>
        <v>24.59</v>
      </c>
      <c r="DS6" s="20" t="str">
        <f>IF(DS7="","",IF(DS7="-","【-】","【"&amp;SUBSTITUTE(TEXT(DS7,"#,##0.00"),"-","△")&amp;"】"))</f>
        <v>【38.17】</v>
      </c>
      <c r="DT6" s="21">
        <f>IF(DT7="",NA(),DT7)</f>
        <v>14.62</v>
      </c>
      <c r="DU6" s="21">
        <f t="shared" ref="DU6:EC6" si="13">IF(DU7="",NA(),DU7)</f>
        <v>15.55</v>
      </c>
      <c r="DV6" s="21">
        <f t="shared" si="13"/>
        <v>19.23</v>
      </c>
      <c r="DW6" s="21">
        <f t="shared" si="13"/>
        <v>21.96</v>
      </c>
      <c r="DX6" s="21">
        <f t="shared" si="13"/>
        <v>23.81</v>
      </c>
      <c r="DY6" s="21">
        <f t="shared" si="13"/>
        <v>6.7</v>
      </c>
      <c r="DZ6" s="21">
        <f t="shared" si="13"/>
        <v>6.4</v>
      </c>
      <c r="EA6" s="21">
        <f t="shared" si="13"/>
        <v>7.66</v>
      </c>
      <c r="EB6" s="21">
        <f t="shared" si="13"/>
        <v>8.1999999999999993</v>
      </c>
      <c r="EC6" s="21">
        <f t="shared" si="13"/>
        <v>9.43</v>
      </c>
      <c r="ED6" s="20" t="str">
        <f>IF(ED7="","",IF(ED7="-","【-】","【"&amp;SUBSTITUTE(TEXT(ED7,"#,##0.00"),"-","△")&amp;"】"))</f>
        <v>【6.54】</v>
      </c>
      <c r="EE6" s="21">
        <f>IF(EE7="",NA(),EE7)</f>
        <v>0.8</v>
      </c>
      <c r="EF6" s="21">
        <f t="shared" ref="EF6:EN6" si="14">IF(EF7="",NA(),EF7)</f>
        <v>0.56000000000000005</v>
      </c>
      <c r="EG6" s="21">
        <f t="shared" si="14"/>
        <v>0.45</v>
      </c>
      <c r="EH6" s="21">
        <f t="shared" si="14"/>
        <v>0.7</v>
      </c>
      <c r="EI6" s="21">
        <f t="shared" si="14"/>
        <v>0.97</v>
      </c>
      <c r="EJ6" s="21">
        <f t="shared" si="14"/>
        <v>0.16</v>
      </c>
      <c r="EK6" s="21">
        <f t="shared" si="14"/>
        <v>0.16</v>
      </c>
      <c r="EL6" s="21">
        <f t="shared" si="14"/>
        <v>0.16</v>
      </c>
      <c r="EM6" s="21">
        <f t="shared" si="14"/>
        <v>0.14000000000000001</v>
      </c>
      <c r="EN6" s="21">
        <f t="shared" si="14"/>
        <v>0.15</v>
      </c>
      <c r="EO6" s="20" t="str">
        <f>IF(EO7="","",IF(EO7="-","【-】","【"&amp;SUBSTITUTE(TEXT(EO7,"#,##0.00"),"-","△")&amp;"】"))</f>
        <v>【0.24】</v>
      </c>
    </row>
    <row r="7" spans="1:148" s="22" customFormat="1" x14ac:dyDescent="0.15">
      <c r="A7" s="14"/>
      <c r="B7" s="23">
        <v>2021</v>
      </c>
      <c r="C7" s="23">
        <v>272094</v>
      </c>
      <c r="D7" s="23">
        <v>46</v>
      </c>
      <c r="E7" s="23">
        <v>17</v>
      </c>
      <c r="F7" s="23">
        <v>1</v>
      </c>
      <c r="G7" s="23">
        <v>0</v>
      </c>
      <c r="H7" s="23" t="s">
        <v>96</v>
      </c>
      <c r="I7" s="23" t="s">
        <v>97</v>
      </c>
      <c r="J7" s="23" t="s">
        <v>98</v>
      </c>
      <c r="K7" s="23" t="s">
        <v>99</v>
      </c>
      <c r="L7" s="23" t="s">
        <v>100</v>
      </c>
      <c r="M7" s="23" t="s">
        <v>101</v>
      </c>
      <c r="N7" s="24" t="s">
        <v>102</v>
      </c>
      <c r="O7" s="24">
        <v>63.25</v>
      </c>
      <c r="P7" s="24">
        <v>100</v>
      </c>
      <c r="Q7" s="24">
        <v>66</v>
      </c>
      <c r="R7" s="24">
        <v>2055</v>
      </c>
      <c r="S7" s="24">
        <v>142655</v>
      </c>
      <c r="T7" s="24">
        <v>12.71</v>
      </c>
      <c r="U7" s="24">
        <v>11223.84</v>
      </c>
      <c r="V7" s="24">
        <v>142279</v>
      </c>
      <c r="W7" s="24">
        <v>11.45</v>
      </c>
      <c r="X7" s="24">
        <v>12426.11</v>
      </c>
      <c r="Y7" s="24">
        <v>117.94</v>
      </c>
      <c r="Z7" s="24">
        <v>121.6</v>
      </c>
      <c r="AA7" s="24">
        <v>119.32</v>
      </c>
      <c r="AB7" s="24">
        <v>117.36</v>
      </c>
      <c r="AC7" s="24">
        <v>120.31</v>
      </c>
      <c r="AD7" s="24">
        <v>111.25</v>
      </c>
      <c r="AE7" s="24">
        <v>108.87</v>
      </c>
      <c r="AF7" s="24">
        <v>109</v>
      </c>
      <c r="AG7" s="24">
        <v>107.09</v>
      </c>
      <c r="AH7" s="24">
        <v>107.96</v>
      </c>
      <c r="AI7" s="24">
        <v>107.02</v>
      </c>
      <c r="AJ7" s="24">
        <v>0</v>
      </c>
      <c r="AK7" s="24">
        <v>0</v>
      </c>
      <c r="AL7" s="24">
        <v>0</v>
      </c>
      <c r="AM7" s="24">
        <v>0</v>
      </c>
      <c r="AN7" s="24">
        <v>0</v>
      </c>
      <c r="AO7" s="24">
        <v>0</v>
      </c>
      <c r="AP7" s="24">
        <v>0.39</v>
      </c>
      <c r="AQ7" s="24">
        <v>0.28000000000000003</v>
      </c>
      <c r="AR7" s="24">
        <v>0.59</v>
      </c>
      <c r="AS7" s="24">
        <v>0.68</v>
      </c>
      <c r="AT7" s="24">
        <v>3.09</v>
      </c>
      <c r="AU7" s="24">
        <v>114.34</v>
      </c>
      <c r="AV7" s="24">
        <v>147.80000000000001</v>
      </c>
      <c r="AW7" s="24">
        <v>187.06</v>
      </c>
      <c r="AX7" s="24">
        <v>167.66</v>
      </c>
      <c r="AY7" s="24">
        <v>239.72</v>
      </c>
      <c r="AZ7" s="24">
        <v>75.02</v>
      </c>
      <c r="BA7" s="24">
        <v>73.55</v>
      </c>
      <c r="BB7" s="24">
        <v>71.19</v>
      </c>
      <c r="BC7" s="24">
        <v>77.72</v>
      </c>
      <c r="BD7" s="24">
        <v>86.61</v>
      </c>
      <c r="BE7" s="24">
        <v>71.39</v>
      </c>
      <c r="BF7" s="24">
        <v>242.81</v>
      </c>
      <c r="BG7" s="24">
        <v>240.79</v>
      </c>
      <c r="BH7" s="24">
        <v>244.16</v>
      </c>
      <c r="BI7" s="24">
        <v>265.42</v>
      </c>
      <c r="BJ7" s="24">
        <v>269.42</v>
      </c>
      <c r="BK7" s="24">
        <v>573.73</v>
      </c>
      <c r="BL7" s="24">
        <v>514.27</v>
      </c>
      <c r="BM7" s="24">
        <v>517.34</v>
      </c>
      <c r="BN7" s="24">
        <v>485.6</v>
      </c>
      <c r="BO7" s="24">
        <v>463.93</v>
      </c>
      <c r="BP7" s="24">
        <v>669.11</v>
      </c>
      <c r="BQ7" s="24">
        <v>138.87</v>
      </c>
      <c r="BR7" s="24">
        <v>153.25</v>
      </c>
      <c r="BS7" s="24">
        <v>147.81</v>
      </c>
      <c r="BT7" s="24">
        <v>137.63</v>
      </c>
      <c r="BU7" s="24">
        <v>147.83000000000001</v>
      </c>
      <c r="BV7" s="24">
        <v>100.74</v>
      </c>
      <c r="BW7" s="24">
        <v>100.34</v>
      </c>
      <c r="BX7" s="24">
        <v>99.89</v>
      </c>
      <c r="BY7" s="24">
        <v>99.95</v>
      </c>
      <c r="BZ7" s="24">
        <v>103.4</v>
      </c>
      <c r="CA7" s="24">
        <v>99.73</v>
      </c>
      <c r="CB7" s="24">
        <v>96.82</v>
      </c>
      <c r="CC7" s="24">
        <v>87.73</v>
      </c>
      <c r="CD7" s="24">
        <v>91.13</v>
      </c>
      <c r="CE7" s="24">
        <v>94.17</v>
      </c>
      <c r="CF7" s="24">
        <v>88.46</v>
      </c>
      <c r="CG7" s="24">
        <v>112.75</v>
      </c>
      <c r="CH7" s="24">
        <v>113.49</v>
      </c>
      <c r="CI7" s="24">
        <v>112.4</v>
      </c>
      <c r="CJ7" s="24">
        <v>110.21</v>
      </c>
      <c r="CK7" s="24">
        <v>110.26</v>
      </c>
      <c r="CL7" s="24">
        <v>134.97999999999999</v>
      </c>
      <c r="CM7" s="24">
        <v>54.36</v>
      </c>
      <c r="CN7" s="24">
        <v>54.36</v>
      </c>
      <c r="CO7" s="24">
        <v>56.43</v>
      </c>
      <c r="CP7" s="24">
        <v>56.64</v>
      </c>
      <c r="CQ7" s="24">
        <v>57.14</v>
      </c>
      <c r="CR7" s="24">
        <v>64.650000000000006</v>
      </c>
      <c r="CS7" s="24">
        <v>62.96</v>
      </c>
      <c r="CT7" s="24">
        <v>62.97</v>
      </c>
      <c r="CU7" s="24">
        <v>64.930000000000007</v>
      </c>
      <c r="CV7" s="24">
        <v>65.680000000000007</v>
      </c>
      <c r="CW7" s="24">
        <v>59.99</v>
      </c>
      <c r="CX7" s="24">
        <v>99.99</v>
      </c>
      <c r="CY7" s="24">
        <v>99.99</v>
      </c>
      <c r="CZ7" s="24">
        <v>99.99</v>
      </c>
      <c r="DA7" s="24">
        <v>99.99</v>
      </c>
      <c r="DB7" s="24">
        <v>99.99</v>
      </c>
      <c r="DC7" s="24">
        <v>97.4</v>
      </c>
      <c r="DD7" s="24">
        <v>96.96</v>
      </c>
      <c r="DE7" s="24">
        <v>96.97</v>
      </c>
      <c r="DF7" s="24">
        <v>97.7</v>
      </c>
      <c r="DG7" s="24">
        <v>97.59</v>
      </c>
      <c r="DH7" s="24">
        <v>95.72</v>
      </c>
      <c r="DI7" s="24">
        <v>15.05</v>
      </c>
      <c r="DJ7" s="24">
        <v>20.07</v>
      </c>
      <c r="DK7" s="24">
        <v>26.11</v>
      </c>
      <c r="DL7" s="24">
        <v>29.79</v>
      </c>
      <c r="DM7" s="24">
        <v>35.479999999999997</v>
      </c>
      <c r="DN7" s="24">
        <v>28.35</v>
      </c>
      <c r="DO7" s="24">
        <v>25.13</v>
      </c>
      <c r="DP7" s="24">
        <v>24.54</v>
      </c>
      <c r="DQ7" s="24">
        <v>23.38</v>
      </c>
      <c r="DR7" s="24">
        <v>24.59</v>
      </c>
      <c r="DS7" s="24">
        <v>38.17</v>
      </c>
      <c r="DT7" s="24">
        <v>14.62</v>
      </c>
      <c r="DU7" s="24">
        <v>15.55</v>
      </c>
      <c r="DV7" s="24">
        <v>19.23</v>
      </c>
      <c r="DW7" s="24">
        <v>21.96</v>
      </c>
      <c r="DX7" s="24">
        <v>23.81</v>
      </c>
      <c r="DY7" s="24">
        <v>6.7</v>
      </c>
      <c r="DZ7" s="24">
        <v>6.4</v>
      </c>
      <c r="EA7" s="24">
        <v>7.66</v>
      </c>
      <c r="EB7" s="24">
        <v>8.1999999999999993</v>
      </c>
      <c r="EC7" s="24">
        <v>9.43</v>
      </c>
      <c r="ED7" s="24">
        <v>6.54</v>
      </c>
      <c r="EE7" s="24">
        <v>0.8</v>
      </c>
      <c r="EF7" s="24">
        <v>0.56000000000000005</v>
      </c>
      <c r="EG7" s="24">
        <v>0.45</v>
      </c>
      <c r="EH7" s="24">
        <v>0.7</v>
      </c>
      <c r="EI7" s="24">
        <v>0.97</v>
      </c>
      <c r="EJ7" s="24">
        <v>0.16</v>
      </c>
      <c r="EK7" s="24">
        <v>0.16</v>
      </c>
      <c r="EL7" s="24">
        <v>0.16</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2023-01-26T04:02:24Z</cp:lastPrinted>
  <dcterms:created xsi:type="dcterms:W3CDTF">2023-01-12T23:32:33Z</dcterms:created>
  <dcterms:modified xsi:type="dcterms:W3CDTF">2023-01-30T00:33:09Z</dcterms:modified>
  <cp:category/>
</cp:coreProperties>
</file>