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下水道管理課　総務係　共有フォルダ\経営分析\R3\04_経営比較分析表のHP掲載について\"/>
    </mc:Choice>
  </mc:AlternateContent>
  <xr:revisionPtr revIDLastSave="0" documentId="13_ncr:1_{B5A55B60-48DE-4EEA-A1C0-961F86539961}" xr6:coauthVersionLast="36" xr6:coauthVersionMax="36" xr10:uidLastSave="{00000000-0000-0000-0000-000000000000}"/>
  <workbookProtection workbookAlgorithmName="SHA-512" workbookHashValue="FQQJ4fCcxQf8kOR1EnUE6YCNh7lsh81xgZD50B8kcLKZ7jZ0bbQkazZSr+NjOmtU0Ya1CcYVMO41MKeHlc/wQg==" workbookSaltValue="d5W2+0KALJX69iPLjA1w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AD10" i="4"/>
  <c r="W10" i="4"/>
  <c r="I10" i="4"/>
  <c r="B10" i="4"/>
  <c r="BB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<sst xmlns="http://schemas.openxmlformats.org/spreadsheetml/2006/main" count="231" uniqueCount="117">
  <si>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</si>
  <si>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</si>
  <si>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</si>
  <si>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</si>
  <si>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</si>
  <si>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</si>
  <si>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</si>
  <si>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</si>
  <si>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</si>
  <si>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</si>
  <si>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</si>
  <si>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</si>
  <si>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</si>
  <si>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</si>
  <si>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</si>
  <si>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</si>
  <si>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</si>
  <si>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</si>
  <si>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</si>
  <si>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</si>
  <si>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</si>
  <si>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</si>
  <si>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</si>
  <si>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</si>
  <si>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</si>
  <si>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</si>
  <si>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</si>
  <si>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</si>
  <si>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</si>
  <si>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</si>
  <si>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</si>
  <si>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</si>
  <si>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</si>
  <si>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</si>
  <si>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</si>
  <si>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</si>
  <si>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</si>
  <si>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</si>
  <si>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</si>
  <si>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</si>
  <si>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</si>
  <si>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</si>
  <si>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</si>
  <si>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</si>
  <si>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</si>
  <si>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</si>
  <si>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</si>
  <si>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</si>
  <si>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</si>
  <si>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</si>
  <si>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</si>
  <si>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</si>
  <si>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</si>
  <si>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</si>
  <si>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</si>
  <si>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</si>
  <si>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</si>
  <si>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</si>
  <si>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</si>
  <si>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</si>
  <si>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</si>
  <si>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</si>
  <si>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</si>
  <si>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</si>
  <si>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</si>
  <si>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</si>
  <si>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</si>
  <si>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</si>
  <si>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</si>
  <si>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</si>
  <si>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</si>
  <si>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</si>
  <si>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</si>
  <si>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</si>
  <si>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</si>
  <si>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</si>
  <si>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</si>
  <si>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</si>
  <si>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</si>
  <si>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</si>
  <si>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</si>
  <si>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</si>
  <si>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</si>
  <si>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</si>
  <si>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</si>
  <si>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</si>
  <si>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</si>
  <si>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</si>
  <si>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</si>
  <si>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</si>
  <si>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</si>
  <si>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</si>
  <si>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</si>
  <si>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</si>
  <si>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</si>
  <si>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</si>
  <si>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</si>
  <si>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</si>
  <si>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</si>
  <si>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</si>
  <si>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</si>
  <si>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</si>
  <si>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</si>
  <si>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</si>
  <si>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</si>
  <si>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</si>
  <si>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</si>
  <si>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</si>
  <si>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</si>
  <si>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</si>
  <si>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</si>
  <si>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</si>
  <si>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</si>
  <si>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</si>
  <si>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</si>
  <si>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の下水道事業は、類似団体平均値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した下水道管の改築や施設の大規模更新を控えており、企業債残高対事業規模比率については悪化することが見込まれます。そのため、ストックマネジメント計画や令和2年度に策定した経営戦略に基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9" eb="50">
      <t>トモナ</t>
    </rPh>
    <rPh sb="51" eb="54">
      <t>ゲスイドウ</t>
    </rPh>
    <rPh sb="154" eb="155">
      <t>カン</t>
    </rPh>
    <rPh sb="220" eb="222">
      <t>ケイカク</t>
    </rPh>
    <rPh sb="238" eb="239">
      <t>モト</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</si>
  <si>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経常収支比率の減少については、新型コロナ感染症の影響等により下水道使用料等の収益が減少した一方、下水道施設の維持管理費等が増加したことによるものです。
　流動比率の減少については、現金及び預金が増加したものの、翌年度に支払う企業債や3月末に完成した工事の未払金が大きく増加したことが主な要因となっております。ただし、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なお、施設利用率については、平成28年度まで平均処理水量の中に単独処理場で処理された水量及び流域下水道で処理した水量が含まれているため、
100％を超えておりましたが平成29年度より単独処理場で処理された水量のみの数値に変更したため比率が減少しております。人口の減少により利用率も減少しているため、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ゲンショウ</t>
    </rPh>
    <rPh sb="119" eb="121">
      <t>シンガタ</t>
    </rPh>
    <rPh sb="124" eb="127">
      <t>カンセンショウ</t>
    </rPh>
    <rPh sb="128" eb="130">
      <t>エイキョウ</t>
    </rPh>
    <rPh sb="130" eb="131">
      <t>ナド</t>
    </rPh>
    <rPh sb="134" eb="137">
      <t>ゲスイドウ</t>
    </rPh>
    <rPh sb="137" eb="140">
      <t>シヨウリョウ</t>
    </rPh>
    <rPh sb="140" eb="141">
      <t>ナド</t>
    </rPh>
    <rPh sb="142" eb="144">
      <t>シュウエキ</t>
    </rPh>
    <rPh sb="145" eb="147">
      <t>ゲンショウ</t>
    </rPh>
    <rPh sb="149" eb="151">
      <t>イッポウ</t>
    </rPh>
    <rPh sb="152" eb="155">
      <t>ゲスイドウ</t>
    </rPh>
    <rPh sb="155" eb="157">
      <t>シセツ</t>
    </rPh>
    <rPh sb="158" eb="160">
      <t>イジ</t>
    </rPh>
    <rPh sb="160" eb="162">
      <t>カンリ</t>
    </rPh>
    <rPh sb="162" eb="163">
      <t>ヒ</t>
    </rPh>
    <rPh sb="163" eb="164">
      <t>ナド</t>
    </rPh>
    <rPh sb="165" eb="167">
      <t>ゾウカ</t>
    </rPh>
    <rPh sb="181" eb="183">
      <t>リュウドウ</t>
    </rPh>
    <rPh sb="183" eb="185">
      <t>ヒリツ</t>
    </rPh>
    <rPh sb="186" eb="188">
      <t>ゲンショウ</t>
    </rPh>
    <rPh sb="194" eb="196">
      <t>ゲンキン</t>
    </rPh>
    <rPh sb="196" eb="197">
      <t>オヨ</t>
    </rPh>
    <rPh sb="198" eb="200">
      <t>ヨキン</t>
    </rPh>
    <rPh sb="201" eb="203">
      <t>ゾウカ</t>
    </rPh>
    <rPh sb="209" eb="212">
      <t>ヨクネンド</t>
    </rPh>
    <rPh sb="213" eb="215">
      <t>シハラ</t>
    </rPh>
    <rPh sb="216" eb="218">
      <t>キギョウ</t>
    </rPh>
    <rPh sb="218" eb="219">
      <t>サイ</t>
    </rPh>
    <rPh sb="221" eb="222">
      <t>ガツ</t>
    </rPh>
    <rPh sb="222" eb="223">
      <t>スエ</t>
    </rPh>
    <rPh sb="224" eb="226">
      <t>カンセイ</t>
    </rPh>
    <rPh sb="228" eb="230">
      <t>コウジ</t>
    </rPh>
    <rPh sb="231" eb="234">
      <t>ミバライキン</t>
    </rPh>
    <rPh sb="235" eb="236">
      <t>オオ</t>
    </rPh>
    <rPh sb="238" eb="240">
      <t>ゾウカ</t>
    </rPh>
    <rPh sb="245" eb="246">
      <t>オモ</t>
    </rPh>
    <rPh sb="247" eb="249">
      <t>ヨウイン</t>
    </rPh>
    <rPh sb="262" eb="264">
      <t>ルイジ</t>
    </rPh>
    <rPh sb="264" eb="266">
      <t>ダンタイ</t>
    </rPh>
    <rPh sb="266" eb="268">
      <t>ヘイキン</t>
    </rPh>
    <rPh sb="268" eb="269">
      <t>アタイ</t>
    </rPh>
    <rPh sb="270" eb="272">
      <t>ヒカク</t>
    </rPh>
    <rPh sb="275" eb="277">
      <t>リョウコウ</t>
    </rPh>
    <rPh sb="278" eb="280">
      <t>ジョウキョウ</t>
    </rPh>
    <rPh sb="291" eb="293">
      <t>キギョウ</t>
    </rPh>
    <rPh sb="293" eb="294">
      <t>サイ</t>
    </rPh>
    <rPh sb="294" eb="296">
      <t>ザンダカ</t>
    </rPh>
    <rPh sb="296" eb="297">
      <t>タイ</t>
    </rPh>
    <rPh sb="297" eb="299">
      <t>ジギョウ</t>
    </rPh>
    <rPh sb="299" eb="301">
      <t>キボ</t>
    </rPh>
    <rPh sb="301" eb="303">
      <t>ヒリツ</t>
    </rPh>
    <rPh sb="309" eb="311">
      <t>ゲンジョウ</t>
    </rPh>
    <rPh sb="312" eb="314">
      <t>ルイジ</t>
    </rPh>
    <rPh sb="314" eb="316">
      <t>ダンタイ</t>
    </rPh>
    <rPh sb="316" eb="319">
      <t>ヘイキンチ</t>
    </rPh>
    <rPh sb="320" eb="322">
      <t>ヒカク</t>
    </rPh>
    <rPh sb="325" eb="326">
      <t>ヒク</t>
    </rPh>
    <rPh sb="327" eb="329">
      <t>スウチ</t>
    </rPh>
    <rPh sb="334" eb="336">
      <t>トウシ</t>
    </rPh>
    <rPh sb="336" eb="338">
      <t>キボ</t>
    </rPh>
    <rPh sb="339" eb="341">
      <t>カクダイ</t>
    </rPh>
    <rPh sb="342" eb="344">
      <t>ヨチ</t>
    </rPh>
    <rPh sb="347" eb="349">
      <t>ジョウキョウ</t>
    </rPh>
    <rPh sb="363" eb="365">
      <t>シセツ</t>
    </rPh>
    <rPh sb="365" eb="368">
      <t>リヨウリツ</t>
    </rPh>
    <rPh sb="374" eb="376">
      <t>ヘイセイ</t>
    </rPh>
    <rPh sb="378" eb="380">
      <t>ネンド</t>
    </rPh>
    <rPh sb="382" eb="384">
      <t>ヘイキン</t>
    </rPh>
    <rPh sb="384" eb="386">
      <t>ショリ</t>
    </rPh>
    <rPh sb="386" eb="388">
      <t>スイリョウ</t>
    </rPh>
    <rPh sb="389" eb="390">
      <t>ナカ</t>
    </rPh>
    <rPh sb="391" eb="393">
      <t>タンドク</t>
    </rPh>
    <rPh sb="393" eb="396">
      <t>ショリジョウ</t>
    </rPh>
    <rPh sb="397" eb="399">
      <t>ショリ</t>
    </rPh>
    <rPh sb="402" eb="404">
      <t>スイリョウ</t>
    </rPh>
    <rPh sb="404" eb="405">
      <t>オヨ</t>
    </rPh>
    <rPh sb="406" eb="408">
      <t>リュウイキ</t>
    </rPh>
    <rPh sb="408" eb="411">
      <t>ゲスイドウ</t>
    </rPh>
    <rPh sb="412" eb="414">
      <t>ショリ</t>
    </rPh>
    <rPh sb="416" eb="418">
      <t>スイリョウ</t>
    </rPh>
    <rPh sb="419" eb="420">
      <t>フク</t>
    </rPh>
    <rPh sb="434" eb="435">
      <t>コ</t>
    </rPh>
    <rPh sb="443" eb="445">
      <t>ヘイセイ</t>
    </rPh>
    <rPh sb="447" eb="449">
      <t>ネンド</t>
    </rPh>
    <rPh sb="451" eb="453">
      <t>タンドク</t>
    </rPh>
    <rPh sb="453" eb="456">
      <t>ショリジョウ</t>
    </rPh>
    <rPh sb="457" eb="459">
      <t>ショリ</t>
    </rPh>
    <rPh sb="462" eb="464">
      <t>スイリョウ</t>
    </rPh>
    <rPh sb="467" eb="469">
      <t>スウチ</t>
    </rPh>
    <rPh sb="470" eb="472">
      <t>ヘンコウ</t>
    </rPh>
    <rPh sb="476" eb="478">
      <t>ヒリツ</t>
    </rPh>
    <rPh sb="479" eb="481">
      <t>ゲンショウ</t>
    </rPh>
    <rPh sb="488" eb="490">
      <t>ジンコウ</t>
    </rPh>
    <rPh sb="491" eb="493">
      <t>ゲンショウ</t>
    </rPh>
    <rPh sb="496" eb="499">
      <t>リヨウリツ</t>
    </rPh>
    <rPh sb="500" eb="502">
      <t>ゲンショウ</t>
    </rPh>
    <rPh sb="509" eb="512">
      <t>ショリジョウ</t>
    </rPh>
    <rPh sb="522" eb="524">
      <t>コウイキ</t>
    </rPh>
    <rPh sb="524" eb="527">
      <t>ショリカ</t>
    </rPh>
    <rPh sb="528" eb="530">
      <t>シヤ</t>
    </rPh>
    <rPh sb="531" eb="532">
      <t>イ</t>
    </rPh>
    <rPh sb="534" eb="536">
      <t>ケントウ</t>
    </rPh>
    <rPh sb="537" eb="5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</si>
</sst>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0.76</c:v>
                </c:pt>
                <c:pt idx="1">
                  <c:v>0.8</c:v>
                </c:pt>
                <c:pt idx="2">
                  <c:v>0.56000000000000005</c:v>
                </c:pt>
                <c:pt idx="3">
                  <c:v>0.45</c:v>
                </c:pt>
                <c:pt idx="4">
                  <c:v>0.7</c:v>
                </c:pt>
              </c:numCache>
            </c:numRef>
          </c:val>
          <c:extLst>
            <c:ext xmlns:c16="http://schemas.microsoft.com/office/drawing/2014/chart" uri="{C3380CC4-5D6E-409C-BE32-E72D297353CC}">
              <c16:uniqueId val="{00000000-7668-40F1-807E-5673EE04DE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7668-40F1-807E-5673EE04DE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102.77</c:v>
                </c:pt>
                <c:pt idx="1">
                  <c:v>54.36</c:v>
                </c:pt>
                <c:pt idx="2">
                  <c:v>54.36</c:v>
                </c:pt>
                <c:pt idx="3">
                  <c:v>56.43</c:v>
                </c:pt>
                <c:pt idx="4">
                  <c:v>56.64</c:v>
                </c:pt>
              </c:numCache>
            </c:numRef>
          </c:val>
          <c:extLst>
            <c:ext xmlns:c16="http://schemas.microsoft.com/office/drawing/2014/chart" uri="{C3380CC4-5D6E-409C-BE32-E72D297353CC}">
              <c16:uniqueId val="{00000000-B139-4268-B865-B55FACE9A0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B139-4268-B865-B55FACE9A0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3F4F-4F40-9D66-BEF9EAF045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3F4F-4F40-9D66-BEF9EAF045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125.36</c:v>
                </c:pt>
                <c:pt idx="1">
                  <c:v>117.94</c:v>
                </c:pt>
                <c:pt idx="2">
                  <c:v>121.6</c:v>
                </c:pt>
                <c:pt idx="3">
                  <c:v>119.32</c:v>
                </c:pt>
                <c:pt idx="4">
                  <c:v>117.36</c:v>
                </c:pt>
              </c:numCache>
            </c:numRef>
          </c:val>
          <c:extLst>
            <c:ext xmlns:c16="http://schemas.microsoft.com/office/drawing/2014/chart" uri="{C3380CC4-5D6E-409C-BE32-E72D297353CC}">
              <c16:uniqueId val="{00000000-2135-48E7-88A9-B19914D242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2135-48E7-88A9-B19914D242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10.3</c:v>
                </c:pt>
                <c:pt idx="1">
                  <c:v>15.05</c:v>
                </c:pt>
                <c:pt idx="2">
                  <c:v>20.07</c:v>
                </c:pt>
                <c:pt idx="3">
                  <c:v>26.11</c:v>
                </c:pt>
                <c:pt idx="4">
                  <c:v>29.79</c:v>
                </c:pt>
              </c:numCache>
            </c:numRef>
          </c:val>
          <c:extLst>
            <c:ext xmlns:c16="http://schemas.microsoft.com/office/drawing/2014/chart" uri="{C3380CC4-5D6E-409C-BE32-E72D297353CC}">
              <c16:uniqueId val="{00000000-8E54-491E-A83F-AE00A0ABA3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8E54-491E-A83F-AE00A0ABA3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13.14</c:v>
                </c:pt>
                <c:pt idx="1">
                  <c:v>14.62</c:v>
                </c:pt>
                <c:pt idx="2">
                  <c:v>15.55</c:v>
                </c:pt>
                <c:pt idx="3">
                  <c:v>19.23</c:v>
                </c:pt>
                <c:pt idx="4">
                  <c:v>21.96</c:v>
                </c:pt>
              </c:numCache>
            </c:numRef>
          </c:val>
          <c:extLst>
            <c:ext xmlns:c16="http://schemas.microsoft.com/office/drawing/2014/chart" uri="{C3380CC4-5D6E-409C-BE32-E72D297353CC}">
              <c16:uniqueId val="{00000000-4306-40DD-A3C5-D0280E824C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4306-40DD-A3C5-D0280E824C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7-4C52-A4DE-C0D9EF28C7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7357-4C52-A4DE-C0D9EF28C7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123.17</c:v>
                </c:pt>
                <c:pt idx="1">
                  <c:v>114.34</c:v>
                </c:pt>
                <c:pt idx="2">
                  <c:v>147.80000000000001</c:v>
                </c:pt>
                <c:pt idx="3">
                  <c:v>187.06</c:v>
                </c:pt>
                <c:pt idx="4">
                  <c:v>167.66</c:v>
                </c:pt>
              </c:numCache>
            </c:numRef>
          </c:val>
          <c:extLst>
            <c:ext xmlns:c16="http://schemas.microsoft.com/office/drawing/2014/chart" uri="{C3380CC4-5D6E-409C-BE32-E72D297353CC}">
              <c16:uniqueId val="{00000000-E649-4BD0-A412-B66A2A6B53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E649-4BD0-A412-B66A2A6B53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238.71</c:v>
                </c:pt>
                <c:pt idx="1">
                  <c:v>242.81</c:v>
                </c:pt>
                <c:pt idx="2">
                  <c:v>240.79</c:v>
                </c:pt>
                <c:pt idx="3">
                  <c:v>244.16</c:v>
                </c:pt>
                <c:pt idx="4">
                  <c:v>265.42</c:v>
                </c:pt>
              </c:numCache>
            </c:numRef>
          </c:val>
          <c:extLst>
            <c:ext xmlns:c16="http://schemas.microsoft.com/office/drawing/2014/chart" uri="{C3380CC4-5D6E-409C-BE32-E72D297353CC}">
              <c16:uniqueId val="{00000000-2D2A-4CF8-8107-EC5D081698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2D2A-4CF8-8107-EC5D081698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155.16</c:v>
                </c:pt>
                <c:pt idx="1">
                  <c:v>138.87</c:v>
                </c:pt>
                <c:pt idx="2">
                  <c:v>153.25</c:v>
                </c:pt>
                <c:pt idx="3">
                  <c:v>147.81</c:v>
                </c:pt>
                <c:pt idx="4">
                  <c:v>137.63</c:v>
                </c:pt>
              </c:numCache>
            </c:numRef>
          </c:val>
          <c:extLst>
            <c:ext xmlns:c16="http://schemas.microsoft.com/office/drawing/2014/chart" uri="{C3380CC4-5D6E-409C-BE32-E72D297353CC}">
              <c16:uniqueId val="{00000000-F062-4997-AB2F-B19CC523F5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F062-4997-AB2F-B19CC523F5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87.3</c:v>
                </c:pt>
                <c:pt idx="1">
                  <c:v>96.82</c:v>
                </c:pt>
                <c:pt idx="2">
                  <c:v>87.73</c:v>
                </c:pt>
                <c:pt idx="3">
                  <c:v>91.13</c:v>
                </c:pt>
                <c:pt idx="4">
                  <c:v>94.17</c:v>
                </c:pt>
              </c:numCache>
            </c:numRef>
          </c:val>
          <c:extLst>
            <c:ext xmlns:c16="http://schemas.microsoft.com/office/drawing/2014/chart" uri="{C3380CC4-5D6E-409C-BE32-E72D297353CC}">
              <c16:uniqueId val="{00000000-F8BB-4775-AD85-B7F291BC57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F8BB-4775-AD85-B7F291BC57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守口市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Aa</v>
      </c>
      <c r="X8" s="78"/>
      <c r="Y8" s="78"/>
      <c r="Z8" s="78"/>
      <c r="AA8" s="78"/>
      <c r="AB8" s="78"/>
      <c r="AC8" s="78"/>
      <c r="AD8" s="79" t="str">
        <f>データ!$M$6</f>
        <v>非設置</v>
      </c>
      <c r="AE8" s="79"/>
      <c r="AF8" s="79"/>
      <c r="AG8" s="79"/>
      <c r="AH8" s="79"/>
      <c r="AI8" s="79"/>
      <c r="AJ8" s="79"/>
      <c r="AK8" s="3"/>
      <c r="AL8" s="75">
        <f>データ!S6</f>
        <v>143536</v>
      </c>
      <c r="AM8" s="75"/>
      <c r="AN8" s="75"/>
      <c r="AO8" s="75"/>
      <c r="AP8" s="75"/>
      <c r="AQ8" s="75"/>
      <c r="AR8" s="75"/>
      <c r="AS8" s="75"/>
      <c r="AT8" s="74">
        <f>データ!T6</f>
        <v>12.71</v>
      </c>
      <c r="AU8" s="74"/>
      <c r="AV8" s="74"/>
      <c r="AW8" s="74"/>
      <c r="AX8" s="74"/>
      <c r="AY8" s="74"/>
      <c r="AZ8" s="74"/>
      <c r="BA8" s="74"/>
      <c r="BB8" s="74">
        <f>データ!U6</f>
        <v>11293.15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62.23</v>
      </c>
      <c r="J10" s="74"/>
      <c r="K10" s="74"/>
      <c r="L10" s="74"/>
      <c r="M10" s="74"/>
      <c r="N10" s="74"/>
      <c r="O10" s="74"/>
      <c r="P10" s="74">
        <f>データ!P6</f>
        <v>100</v>
      </c>
      <c r="Q10" s="74"/>
      <c r="R10" s="74"/>
      <c r="S10" s="74"/>
      <c r="T10" s="74"/>
      <c r="U10" s="74"/>
      <c r="V10" s="74"/>
      <c r="W10" s="74">
        <f>データ!Q6</f>
        <v>60.61</v>
      </c>
      <c r="X10" s="74"/>
      <c r="Y10" s="74"/>
      <c r="Z10" s="74"/>
      <c r="AA10" s="74"/>
      <c r="AB10" s="74"/>
      <c r="AC10" s="74"/>
      <c r="AD10" s="75">
        <f>データ!R6</f>
        <v>2055</v>
      </c>
      <c r="AE10" s="75"/>
      <c r="AF10" s="75"/>
      <c r="AG10" s="75"/>
      <c r="AH10" s="75"/>
      <c r="AI10" s="75"/>
      <c r="AJ10" s="75"/>
      <c r="AK10" s="2"/>
      <c r="AL10" s="75">
        <f>データ!V6</f>
        <v>143497</v>
      </c>
      <c r="AM10" s="75"/>
      <c r="AN10" s="75"/>
      <c r="AO10" s="75"/>
      <c r="AP10" s="75"/>
      <c r="AQ10" s="75"/>
      <c r="AR10" s="75"/>
      <c r="AS10" s="75"/>
      <c r="AT10" s="74">
        <f>データ!W6</f>
        <v>11.45</v>
      </c>
      <c r="AU10" s="74"/>
      <c r="AV10" s="74"/>
      <c r="AW10" s="74"/>
      <c r="AX10" s="74"/>
      <c r="AY10" s="74"/>
      <c r="AZ10" s="74"/>
      <c r="BA10" s="74"/>
      <c r="BB10" s="74">
        <f>データ!X6</f>
        <v>12532.49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WBR0yJlhNk5vLPVj2D5S3TAYQgD1j78rd/QCbVezx/Wu7bMoECmgVNplY2mxxmXBjUgv5X7LWVcBlbLoPgKJA==" saltValue="nS5Syf0h2/1PBwFY/zUL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272094</v>
      </c>
      <c r="D6" s="33">
        <f t="shared" si="3"/>
        <v>46</v>
      </c>
      <c r="E6" s="33">
        <f t="shared" si="3"/>
        <v>17</v>
      </c>
      <c r="F6" s="33">
        <f t="shared" si="3"/>
        <v>1</v>
      </c>
      <c r="G6" s="33">
        <f t="shared" si="3"/>
        <v>0</v>
      </c>
      <c r="H6" s="33" t="str">
        <f t="shared" si="3"/>
        <v>大阪府　守口市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62.23</v>
      </c>
      <c r="P6" s="34">
        <f t="shared" si="3"/>
        <v>100</v>
      </c>
      <c r="Q6" s="34">
        <f t="shared" si="3"/>
        <v>60.61</v>
      </c>
      <c r="R6" s="34">
        <f t="shared" si="3"/>
        <v>2055</v>
      </c>
      <c r="S6" s="34">
        <f t="shared" si="3"/>
        <v>143536</v>
      </c>
      <c r="T6" s="34">
        <f t="shared" si="3"/>
        <v>12.71</v>
      </c>
      <c r="U6" s="34">
        <f t="shared" si="3"/>
        <v>11293.15</v>
      </c>
      <c r="V6" s="34">
        <f t="shared" si="3"/>
        <v>143497</v>
      </c>
      <c r="W6" s="34">
        <f t="shared" si="3"/>
        <v>11.45</v>
      </c>
      <c r="X6" s="34">
        <f t="shared" si="3"/>
        <v>12532.49</v>
      </c>
      <c r="Y6" s="35">
        <f>IF(Y7="",NA(),Y7)</f>
        <v>125.36</v>
      </c>
      <c r="Z6" s="35">
        <f t="shared" ref="Z6:AH6" si="4">IF(Z7="",NA(),Z7)</f>
        <v>117.94</v>
      </c>
      <c r="AA6" s="35">
        <f t="shared" si="4"/>
        <v>121.6</v>
      </c>
      <c r="AB6" s="35">
        <f t="shared" si="4"/>
        <v>119.32</v>
      </c>
      <c r="AC6" s="35">
        <f t="shared" si="4"/>
        <v>117.36</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123.17</v>
      </c>
      <c r="AV6" s="35">
        <f t="shared" ref="AV6:BD6" si="6">IF(AV7="",NA(),AV7)</f>
        <v>114.34</v>
      </c>
      <c r="AW6" s="35">
        <f t="shared" si="6"/>
        <v>147.80000000000001</v>
      </c>
      <c r="AX6" s="35">
        <f t="shared" si="6"/>
        <v>187.06</v>
      </c>
      <c r="AY6" s="35">
        <f t="shared" si="6"/>
        <v>167.66</v>
      </c>
      <c r="AZ6" s="35">
        <f t="shared" si="6"/>
        <v>67.7</v>
      </c>
      <c r="BA6" s="35">
        <f t="shared" si="6"/>
        <v>75.02</v>
      </c>
      <c r="BB6" s="35">
        <f t="shared" si="6"/>
        <v>73.55</v>
      </c>
      <c r="BC6" s="35">
        <f t="shared" si="6"/>
        <v>71.19</v>
      </c>
      <c r="BD6" s="35">
        <f t="shared" si="6"/>
        <v>77.72</v>
      </c>
      <c r="BE6" s="34" t="str">
        <f>IF(BE7="","",IF(BE7="-","【-】","【"&amp;SUBSTITUTE(TEXT(BE7,"#,##0.00"),"-","△")&amp;"】"))</f>
        <v>【67.52】</v>
      </c>
      <c r="BF6" s="35">
        <f>IF(BF7="",NA(),BF7)</f>
        <v>238.71</v>
      </c>
      <c r="BG6" s="35">
        <f t="shared" ref="BG6:BO6" si="7">IF(BG7="",NA(),BG7)</f>
        <v>242.81</v>
      </c>
      <c r="BH6" s="35">
        <f t="shared" si="7"/>
        <v>240.79</v>
      </c>
      <c r="BI6" s="35">
        <f t="shared" si="7"/>
        <v>244.16</v>
      </c>
      <c r="BJ6" s="35">
        <f t="shared" si="7"/>
        <v>265.42</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155.16</v>
      </c>
      <c r="BR6" s="35">
        <f t="shared" ref="BR6:BZ6" si="8">IF(BR7="",NA(),BR7)</f>
        <v>138.87</v>
      </c>
      <c r="BS6" s="35">
        <f t="shared" si="8"/>
        <v>153.25</v>
      </c>
      <c r="BT6" s="35">
        <f t="shared" si="8"/>
        <v>147.81</v>
      </c>
      <c r="BU6" s="35">
        <f t="shared" si="8"/>
        <v>137.63</v>
      </c>
      <c r="BV6" s="35">
        <f t="shared" si="8"/>
        <v>95.76</v>
      </c>
      <c r="BW6" s="35">
        <f t="shared" si="8"/>
        <v>100.74</v>
      </c>
      <c r="BX6" s="35">
        <f t="shared" si="8"/>
        <v>100.34</v>
      </c>
      <c r="BY6" s="35">
        <f t="shared" si="8"/>
        <v>99.89</v>
      </c>
      <c r="BZ6" s="35">
        <f t="shared" si="8"/>
        <v>99.95</v>
      </c>
      <c r="CA6" s="34" t="str">
        <f>IF(CA7="","",IF(CA7="-","【-】","【"&amp;SUBSTITUTE(TEXT(CA7,"#,##0.00"),"-","△")&amp;"】"))</f>
        <v>【98.96】</v>
      </c>
      <c r="CB6" s="35">
        <f>IF(CB7="",NA(),CB7)</f>
        <v>87.3</v>
      </c>
      <c r="CC6" s="35">
        <f t="shared" ref="CC6:CK6" si="9">IF(CC7="",NA(),CC7)</f>
        <v>96.82</v>
      </c>
      <c r="CD6" s="35">
        <f t="shared" si="9"/>
        <v>87.73</v>
      </c>
      <c r="CE6" s="35">
        <f t="shared" si="9"/>
        <v>91.13</v>
      </c>
      <c r="CF6" s="35">
        <f t="shared" si="9"/>
        <v>94.17</v>
      </c>
      <c r="CG6" s="35">
        <f t="shared" si="9"/>
        <v>119</v>
      </c>
      <c r="CH6" s="35">
        <f t="shared" si="9"/>
        <v>112.75</v>
      </c>
      <c r="CI6" s="35">
        <f t="shared" si="9"/>
        <v>113.49</v>
      </c>
      <c r="CJ6" s="35">
        <f t="shared" si="9"/>
        <v>112.4</v>
      </c>
      <c r="CK6" s="35">
        <f t="shared" si="9"/>
        <v>110.21</v>
      </c>
      <c r="CL6" s="34" t="str">
        <f>IF(CL7="","",IF(CL7="-","【-】","【"&amp;SUBSTITUTE(TEXT(CL7,"#,##0.00"),"-","△")&amp;"】"))</f>
        <v>【134.52】</v>
      </c>
      <c r="CM6" s="35">
        <f>IF(CM7="",NA(),CM7)</f>
        <v>102.77</v>
      </c>
      <c r="CN6" s="35">
        <f t="shared" ref="CN6:CV6" si="10">IF(CN7="",NA(),CN7)</f>
        <v>54.36</v>
      </c>
      <c r="CO6" s="35">
        <f t="shared" si="10"/>
        <v>54.36</v>
      </c>
      <c r="CP6" s="35">
        <f t="shared" si="10"/>
        <v>56.43</v>
      </c>
      <c r="CQ6" s="35">
        <f t="shared" si="10"/>
        <v>56.64</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99.99</v>
      </c>
      <c r="CY6" s="35">
        <f t="shared" ref="CY6:DG6" si="11">IF(CY7="",NA(),CY7)</f>
        <v>99.99</v>
      </c>
      <c r="CZ6" s="35">
        <f t="shared" si="11"/>
        <v>99.99</v>
      </c>
      <c r="DA6" s="35">
        <f t="shared" si="11"/>
        <v>99.99</v>
      </c>
      <c r="DB6" s="35">
        <f t="shared" si="11"/>
        <v>99.99</v>
      </c>
      <c r="DC6" s="35">
        <f t="shared" si="11"/>
        <v>97.08</v>
      </c>
      <c r="DD6" s="35">
        <f t="shared" si="11"/>
        <v>97.4</v>
      </c>
      <c r="DE6" s="35">
        <f t="shared" si="11"/>
        <v>96.96</v>
      </c>
      <c r="DF6" s="35">
        <f t="shared" si="11"/>
        <v>96.97</v>
      </c>
      <c r="DG6" s="35">
        <f t="shared" si="11"/>
        <v>97.7</v>
      </c>
      <c r="DH6" s="34" t="str">
        <f>IF(DH7="","",IF(DH7="-","【-】","【"&amp;SUBSTITUTE(TEXT(DH7,"#,##0.00"),"-","△")&amp;"】"))</f>
        <v>【95.57】</v>
      </c>
      <c r="DI6" s="35">
        <f>IF(DI7="",NA(),DI7)</f>
        <v>10.3</v>
      </c>
      <c r="DJ6" s="35">
        <f t="shared" ref="DJ6:DR6" si="12">IF(DJ7="",NA(),DJ7)</f>
        <v>15.05</v>
      </c>
      <c r="DK6" s="35">
        <f t="shared" si="12"/>
        <v>20.07</v>
      </c>
      <c r="DL6" s="35">
        <f t="shared" si="12"/>
        <v>26.11</v>
      </c>
      <c r="DM6" s="35">
        <f t="shared" si="12"/>
        <v>29.79</v>
      </c>
      <c r="DN6" s="35">
        <f t="shared" si="12"/>
        <v>25.28</v>
      </c>
      <c r="DO6" s="35">
        <f t="shared" si="12"/>
        <v>28.35</v>
      </c>
      <c r="DP6" s="35">
        <f t="shared" si="12"/>
        <v>25.13</v>
      </c>
      <c r="DQ6" s="35">
        <f t="shared" si="12"/>
        <v>24.54</v>
      </c>
      <c r="DR6" s="35">
        <f t="shared" si="12"/>
        <v>23.38</v>
      </c>
      <c r="DS6" s="34" t="str">
        <f>IF(DS7="","",IF(DS7="-","【-】","【"&amp;SUBSTITUTE(TEXT(DS7,"#,##0.00"),"-","△")&amp;"】"))</f>
        <v>【36.52】</v>
      </c>
      <c r="DT6" s="35">
        <f>IF(DT7="",NA(),DT7)</f>
        <v>13.14</v>
      </c>
      <c r="DU6" s="35">
        <f t="shared" ref="DU6:EC6" si="13">IF(DU7="",NA(),DU7)</f>
        <v>14.62</v>
      </c>
      <c r="DV6" s="35">
        <f t="shared" si="13"/>
        <v>15.55</v>
      </c>
      <c r="DW6" s="35">
        <f t="shared" si="13"/>
        <v>19.23</v>
      </c>
      <c r="DX6" s="35">
        <f t="shared" si="13"/>
        <v>21.96</v>
      </c>
      <c r="DY6" s="35">
        <f t="shared" si="13"/>
        <v>4.08</v>
      </c>
      <c r="DZ6" s="35">
        <f t="shared" si="13"/>
        <v>6.7</v>
      </c>
      <c r="EA6" s="35">
        <f t="shared" si="13"/>
        <v>6.4</v>
      </c>
      <c r="EB6" s="35">
        <f t="shared" si="13"/>
        <v>7.66</v>
      </c>
      <c r="EC6" s="35">
        <f t="shared" si="13"/>
        <v>8.1999999999999993</v>
      </c>
      <c r="ED6" s="34" t="str">
        <f>IF(ED7="","",IF(ED7="-","【-】","【"&amp;SUBSTITUTE(TEXT(ED7,"#,##0.00"),"-","△")&amp;"】"))</f>
        <v>【5.72】</v>
      </c>
      <c r="EE6" s="35">
        <f>IF(EE7="",NA(),EE7)</f>
        <v>0.76</v>
      </c>
      <c r="EF6" s="35">
        <f t="shared" ref="EF6:EN6" si="14">IF(EF7="",NA(),EF7)</f>
        <v>0.8</v>
      </c>
      <c r="EG6" s="35">
        <f t="shared" si="14"/>
        <v>0.56000000000000005</v>
      </c>
      <c r="EH6" s="35">
        <f t="shared" si="14"/>
        <v>0.45</v>
      </c>
      <c r="EI6" s="35">
        <f t="shared" si="14"/>
        <v>0.7</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272094</v>
      </c>
      <c r="D7" s="37">
        <v>46</v>
      </c>
      <c r="E7" s="37">
        <v>17</v>
      </c>
      <c r="F7" s="37">
        <v>1</v>
      </c>
      <c r="G7" s="37">
        <v>0</v>
      </c>
      <c r="H7" s="37" t="s">
        <v>96</v>
      </c>
      <c r="I7" s="37" t="s">
        <v>97</v>
      </c>
      <c r="J7" s="37" t="s">
        <v>98</v>
      </c>
      <c r="K7" s="37" t="s">
        <v>99</v>
      </c>
      <c r="L7" s="37" t="s">
        <v>100</v>
      </c>
      <c r="M7" s="37" t="s">
        <v>101</v>
      </c>
      <c r="N7" s="38" t="s">
        <v>102</v>
      </c>
      <c r="O7" s="38">
        <v>62.23</v>
      </c>
      <c r="P7" s="38">
        <v>100</v>
      </c>
      <c r="Q7" s="38">
        <v>60.61</v>
      </c>
      <c r="R7" s="38">
        <v>2055</v>
      </c>
      <c r="S7" s="38">
        <v>143536</v>
      </c>
      <c r="T7" s="38">
        <v>12.71</v>
      </c>
      <c r="U7" s="38">
        <v>11293.15</v>
      </c>
      <c r="V7" s="38">
        <v>143497</v>
      </c>
      <c r="W7" s="38">
        <v>11.45</v>
      </c>
      <c r="X7" s="38">
        <v>12532.49</v>
      </c>
      <c r="Y7" s="38">
        <v>125.36</v>
      </c>
      <c r="Z7" s="38">
        <v>117.94</v>
      </c>
      <c r="AA7" s="38">
        <v>121.6</v>
      </c>
      <c r="AB7" s="38">
        <v>119.32</v>
      </c>
      <c r="AC7" s="38">
        <v>117.36</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123.17</v>
      </c>
      <c r="AV7" s="38">
        <v>114.34</v>
      </c>
      <c r="AW7" s="38">
        <v>147.80000000000001</v>
      </c>
      <c r="AX7" s="38">
        <v>187.06</v>
      </c>
      <c r="AY7" s="38">
        <v>167.66</v>
      </c>
      <c r="AZ7" s="38">
        <v>67.7</v>
      </c>
      <c r="BA7" s="38">
        <v>75.02</v>
      </c>
      <c r="BB7" s="38">
        <v>73.55</v>
      </c>
      <c r="BC7" s="38">
        <v>71.19</v>
      </c>
      <c r="BD7" s="38">
        <v>77.72</v>
      </c>
      <c r="BE7" s="38">
        <v>67.52</v>
      </c>
      <c r="BF7" s="38">
        <v>238.71</v>
      </c>
      <c r="BG7" s="38">
        <v>242.81</v>
      </c>
      <c r="BH7" s="38">
        <v>240.79</v>
      </c>
      <c r="BI7" s="38">
        <v>244.16</v>
      </c>
      <c r="BJ7" s="38">
        <v>265.42</v>
      </c>
      <c r="BK7" s="38">
        <v>599.92999999999995</v>
      </c>
      <c r="BL7" s="38">
        <v>573.73</v>
      </c>
      <c r="BM7" s="38">
        <v>514.27</v>
      </c>
      <c r="BN7" s="38">
        <v>517.34</v>
      </c>
      <c r="BO7" s="38">
        <v>485.6</v>
      </c>
      <c r="BP7" s="38">
        <v>705.21</v>
      </c>
      <c r="BQ7" s="38">
        <v>155.16</v>
      </c>
      <c r="BR7" s="38">
        <v>138.87</v>
      </c>
      <c r="BS7" s="38">
        <v>153.25</v>
      </c>
      <c r="BT7" s="38">
        <v>147.81</v>
      </c>
      <c r="BU7" s="38">
        <v>137.63</v>
      </c>
      <c r="BV7" s="38">
        <v>95.76</v>
      </c>
      <c r="BW7" s="38">
        <v>100.74</v>
      </c>
      <c r="BX7" s="38">
        <v>100.34</v>
      </c>
      <c r="BY7" s="38">
        <v>99.89</v>
      </c>
      <c r="BZ7" s="38">
        <v>99.95</v>
      </c>
      <c r="CA7" s="38">
        <v>98.96</v>
      </c>
      <c r="CB7" s="38">
        <v>87.3</v>
      </c>
      <c r="CC7" s="38">
        <v>96.82</v>
      </c>
      <c r="CD7" s="38">
        <v>87.73</v>
      </c>
      <c r="CE7" s="38">
        <v>91.13</v>
      </c>
      <c r="CF7" s="38">
        <v>94.17</v>
      </c>
      <c r="CG7" s="38">
        <v>119</v>
      </c>
      <c r="CH7" s="38">
        <v>112.75</v>
      </c>
      <c r="CI7" s="38">
        <v>113.49</v>
      </c>
      <c r="CJ7" s="38">
        <v>112.4</v>
      </c>
      <c r="CK7" s="38">
        <v>110.21</v>
      </c>
      <c r="CL7" s="38">
        <v>134.52000000000001</v>
      </c>
      <c r="CM7" s="38">
        <v>102.77</v>
      </c>
      <c r="CN7" s="38">
        <v>54.36</v>
      </c>
      <c r="CO7" s="38">
        <v>54.36</v>
      </c>
      <c r="CP7" s="38">
        <v>56.43</v>
      </c>
      <c r="CQ7" s="38">
        <v>56.64</v>
      </c>
      <c r="CR7" s="38">
        <v>64.66</v>
      </c>
      <c r="CS7" s="38">
        <v>64.650000000000006</v>
      </c>
      <c r="CT7" s="38">
        <v>62.96</v>
      </c>
      <c r="CU7" s="38">
        <v>62.97</v>
      </c>
      <c r="CV7" s="38">
        <v>64.930000000000007</v>
      </c>
      <c r="CW7" s="38">
        <v>59.57</v>
      </c>
      <c r="CX7" s="38">
        <v>99.99</v>
      </c>
      <c r="CY7" s="38">
        <v>99.99</v>
      </c>
      <c r="CZ7" s="38">
        <v>99.99</v>
      </c>
      <c r="DA7" s="38">
        <v>99.99</v>
      </c>
      <c r="DB7" s="38">
        <v>99.99</v>
      </c>
      <c r="DC7" s="38">
        <v>97.08</v>
      </c>
      <c r="DD7" s="38">
        <v>97.4</v>
      </c>
      <c r="DE7" s="38">
        <v>96.96</v>
      </c>
      <c r="DF7" s="38">
        <v>96.97</v>
      </c>
      <c r="DG7" s="38">
        <v>97.7</v>
      </c>
      <c r="DH7" s="38">
        <v>95.57</v>
      </c>
      <c r="DI7" s="38">
        <v>10.3</v>
      </c>
      <c r="DJ7" s="38">
        <v>15.05</v>
      </c>
      <c r="DK7" s="38">
        <v>20.07</v>
      </c>
      <c r="DL7" s="38">
        <v>26.11</v>
      </c>
      <c r="DM7" s="38">
        <v>29.79</v>
      </c>
      <c r="DN7" s="38">
        <v>25.28</v>
      </c>
      <c r="DO7" s="38">
        <v>28.35</v>
      </c>
      <c r="DP7" s="38">
        <v>25.13</v>
      </c>
      <c r="DQ7" s="38">
        <v>24.54</v>
      </c>
      <c r="DR7" s="38">
        <v>23.38</v>
      </c>
      <c r="DS7" s="38">
        <v>36.520000000000003</v>
      </c>
      <c r="DT7" s="38">
        <v>13.14</v>
      </c>
      <c r="DU7" s="38">
        <v>14.62</v>
      </c>
      <c r="DV7" s="38">
        <v>15.55</v>
      </c>
      <c r="DW7" s="38">
        <v>19.23</v>
      </c>
      <c r="DX7" s="38">
        <v>21.96</v>
      </c>
      <c r="DY7" s="38">
        <v>4.08</v>
      </c>
      <c r="DZ7" s="38">
        <v>6.7</v>
      </c>
      <c r="EA7" s="38">
        <v>6.4</v>
      </c>
      <c r="EB7" s="38">
        <v>7.66</v>
      </c>
      <c r="EC7" s="38">
        <v>8.1999999999999993</v>
      </c>
      <c r="ED7" s="38">
        <v>5.72</v>
      </c>
      <c r="EE7" s="38">
        <v>0.76</v>
      </c>
      <c r="EF7" s="38">
        <v>0.8</v>
      </c>
      <c r="EG7" s="38">
        <v>0.56000000000000005</v>
      </c>
      <c r="EH7" s="38">
        <v>0.45</v>
      </c>
      <c r="EI7" s="38">
        <v>0.7</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2022-01-25T07:07:30Z</cp:lastPrinted>
  <dcterms:created xsi:type="dcterms:W3CDTF">2021-12-03T07:15:18Z</dcterms:created>
  <dcterms:modified xsi:type="dcterms:W3CDTF">2022-02-24T10:23:46Z</dcterms:modified>
  <cp:category/>
</cp:coreProperties>
</file>