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<sst xmlns:r="http://schemas.openxmlformats.org/officeDocument/2006/relationships" xmlns="http://schemas.openxmlformats.org/spreadsheetml/2006/main" count="122" uniqueCount="122">
  <si>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</si>
  <si>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</si>
  <si>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</si>
  <si>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</si>
  <si>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</si>
  <si>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</si>
  <si>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Aa</t>
  </si>
  <si>
    <t>類似団体平均値（平均値）</t>
  </si>
  <si>
    <t>事業名</t>
  </si>
  <si>
    <t>業務名</t>
    <rPh sb="2" eb="3">
      <t>メイ</t>
    </rPh>
    <phoneticPr fontId="7"/>
  </si>
  <si>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</si>
  <si>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</si>
  <si>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</si>
  <si>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</si>
  <si>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</si>
  <si>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</si>
  <si>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</si>
  <si>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</si>
  <si>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</si>
  <si>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</si>
  <si>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</si>
  <si>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</si>
  <si>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</si>
  <si>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</si>
  <si>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</si>
  <si>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</si>
  <si>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</si>
  <si>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</si>
  <si>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</si>
  <si>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</si>
  <si>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「経常損益」</t>
  </si>
  <si>
    <t>2. 老朽化の状況について</t>
  </si>
  <si>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17"/>
  </si>
  <si>
    <t>1②</t>
  </si>
  <si>
    <t>処理区域内人口(人)</t>
    <rPh sb="0" eb="2">
      <t>ショリ</t>
    </rPh>
    <rPh sb="2" eb="5">
      <t>クイキナイ</t>
    </rPh>
    <phoneticPr fontId="7"/>
  </si>
  <si>
    <t>2③</t>
  </si>
  <si>
    <t>大阪府　守口市</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</si>
  <si>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</si>
  <si>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</si>
  <si>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</si>
  <si>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</si>
  <si>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</si>
  <si>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</si>
  <si>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</si>
  <si>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</si>
  <si>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</si>
  <si>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</si>
  <si>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</si>
  <si>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</si>
  <si>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</si>
  <si>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</si>
  <si>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</si>
  <si>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</si>
  <si>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</si>
  <si>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</si>
  <si>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</si>
  <si>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</si>
  <si>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</si>
  <si>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</si>
  <si>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</si>
  <si>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</si>
  <si>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</si>
  <si>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</si>
  <si>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2①</t>
  </si>
  <si>
    <t>下水道事業(法適用)</t>
    <rPh sb="3" eb="5">
      <t>ジギョウ</t>
    </rPh>
    <rPh sb="6" eb="7">
      <t>ホウ</t>
    </rPh>
    <rPh sb="7" eb="9">
      <t>テキヨウ</t>
    </rPh>
    <phoneticPr fontId="7"/>
  </si>
  <si>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</si>
  <si>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</si>
  <si>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</si>
  <si>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</si>
  <si>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</si>
  <si>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</si>
  <si>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</si>
  <si>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</si>
  <si>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</si>
  <si>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</si>
  <si>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</si>
  <si>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</si>
  <si>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</si>
  <si>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</si>
  <si>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</si>
  <si>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</si>
  <si>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</si>
  <si>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</si>
  <si>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</si>
  <si>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</si>
  <si>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</si>
  <si>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</si>
  <si>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</si>
  <si>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</si>
  <si>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</si>
  <si>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</si>
  <si>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</si>
  <si>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</si>
  <si>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</si>
  <si>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</si>
  <si>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</si>
  <si>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</si>
  <si>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</si>
  <si>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</si>
  <si>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</si>
  <si>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</si>
  <si>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</si>
  <si>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</si>
  <si>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</si>
  <si>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</si>
  <si>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</si>
  <si>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</si>
  <si>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</si>
  <si>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</si>
  <si>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法適用</t>
  </si>
  <si>
    <t>下水道事業</t>
  </si>
  <si>
    <t>公共下水道</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</si>
  <si>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</si>
  <si>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</si>
  <si>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</si>
  <si>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</si>
  <si>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</si>
  <si>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</si>
  <si>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</si>
  <si>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守口市では、滞納債権管理の強化や運転委託等の民間活力の活用により経営改善を行ってきました。その結果、経常収支比率、経費回収率、汚水処理原価において類似団体と比較しても良好な結果となっております。
　流動比率については、類似団体と比較して良好であり、前年度に比べ経営効率化により支出が減少したため現金が増加したことや過去に借り入れた企業債の償還が進み企業債在高が減少し、毎年度の償還額も減少したことなどにより100%を上回っている状況です。
　企業債残高対事業規模比率については、料金収入が微減している状況にあるものの現状は類似団体と比較しても低い数値ですので、投資規模の拡大に余地がある状況となっております。
　なお、施設利用率については、平均処理水量の中に単独処理場で処理された水量及び流域下水道で処理した水量が含まれているため、100％を超えております。</t>
    <rPh sb="125" eb="128">
      <t>ゼンネンド</t>
    </rPh>
    <rPh sb="129" eb="130">
      <t>クラ</t>
    </rPh>
    <rPh sb="131" eb="133">
      <t>ケイエイ</t>
    </rPh>
    <rPh sb="133" eb="136">
      <t>コウリツカ</t>
    </rPh>
    <rPh sb="139" eb="141">
      <t>シシュツ</t>
    </rPh>
    <rPh sb="142" eb="144">
      <t>ゲンショウ</t>
    </rPh>
    <rPh sb="148" eb="150">
      <t>ゲンキン</t>
    </rPh>
    <rPh sb="151" eb="153">
      <t>ゾウカ</t>
    </rPh>
    <rPh sb="158" eb="160">
      <t>カコ</t>
    </rPh>
    <rPh sb="161" eb="162">
      <t>カ</t>
    </rPh>
    <rPh sb="163" eb="164">
      <t>イ</t>
    </rPh>
    <rPh sb="166" eb="168">
      <t>キギョウ</t>
    </rPh>
    <rPh sb="168" eb="169">
      <t>サイ</t>
    </rPh>
    <rPh sb="170" eb="172">
      <t>ショウカン</t>
    </rPh>
    <rPh sb="173" eb="174">
      <t>スス</t>
    </rPh>
    <rPh sb="175" eb="178">
      <t>キギョウサイ</t>
    </rPh>
    <rPh sb="178" eb="180">
      <t>アリダカ</t>
    </rPh>
    <rPh sb="181" eb="183">
      <t>ゲンショウ</t>
    </rPh>
    <rPh sb="185" eb="188">
      <t>マイネンド</t>
    </rPh>
    <rPh sb="193" eb="195">
      <t>ゲンショウ</t>
    </rPh>
    <rPh sb="209" eb="210">
      <t>ジョウ</t>
    </rPh>
    <rPh sb="240" eb="242">
      <t>リョウキン</t>
    </rPh>
    <rPh sb="242" eb="244">
      <t>シュウニュウ</t>
    </rPh>
    <rPh sb="245" eb="247">
      <t>ビゲン</t>
    </rPh>
    <rPh sb="251" eb="253">
      <t>ジョウキョウ</t>
    </rPh>
    <phoneticPr fontId="7"/>
  </si>
  <si>
    <t>　有形固定資産減価償却率については、類似団体と比べ低い数値となっております。しかし、この数値は平成27年度から会計方式を変更したことによるもので、施設が新しいことを示している訳ではありません。
　管渠老朽化率については、類似団体と比べ高く、これは守口市が下水道事業を昭和27年から開始しており、その結果、法定耐用年数を経過した管渠を多数保有していることを示しており老朽化が進んでおります。
　管渠改善率については、他団体と比べ高く、更新が進んでいる状況となっております。これは、老朽管調査に基づきリスク管理を行い事業を進めてきたことによります。</t>
    <rPh sb="182" eb="185">
      <t>ロウキュウカ</t>
    </rPh>
    <rPh sb="186" eb="187">
      <t>スス</t>
    </rPh>
    <phoneticPr fontId="7"/>
  </si>
  <si>
    <t xml:space="preserve">　守口市の下水道事業は、類似団体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の改築や施設の大規模更新を控えており、企業債残高対事業規模比率については悪化することが見込まれます。そのため、ストックマネジメントや平成32年度までに策定予定の経営戦略に従い、収入に見合った投資の平準化を図り、計画的かつ効率的に事業に取り組み、安定的な事業運営を行う必要があります。
　なお、平成27年度から守口市の下水道は官庁会計方式から企業会計方式に移行し集計の方法が変わりましたので、平成26年度以前の数値は掲載されておりません。
</t>
    <rPh sb="54" eb="56">
      <t>シュウニュウ</t>
    </rPh>
    <rPh sb="63" eb="65">
      <t>ジョウキョウ</t>
    </rPh>
    <rPh sb="217" eb="219">
      <t>ヘイセイ</t>
    </rPh>
    <rPh sb="221" eb="223">
      <t>ネンド</t>
    </rPh>
    <rPh sb="226" eb="228">
      <t>サクテイ</t>
    </rPh>
    <rPh sb="228" eb="230">
      <t>ヨテイ</t>
    </rPh>
    <rPh sb="231" eb="233">
      <t>ケイエイ</t>
    </rPh>
    <rPh sb="233" eb="235">
      <t>センリャク</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</si>
</sst>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3">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0.65</c:v>
                </c:pt>
                <c:pt idx="4">
                  <c:v>0.76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0.13</c:v>
                </c:pt>
                <c:pt idx="4">
                  <c:v>0.16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125.69</c:v>
                </c:pt>
                <c:pt idx="4">
                  <c:v>125.36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110.25</c:v>
                </c:pt>
                <c:pt idx="4">
                  <c:v>109.82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5.0199999999999996</c:v>
                </c:pt>
                <c:pt idx="4">
                  <c:v>10.3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25.8</c:v>
                </c:pt>
                <c:pt idx="4">
                  <c:v>25.28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11.63</c:v>
                </c:pt>
                <c:pt idx="4">
                  <c:v>13.14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3.39</c:v>
                </c:pt>
                <c:pt idx="4">
                  <c:v>4.08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0.6</c:v>
                </c:pt>
                <c:pt idx="4">
                  <c:v>0.45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95.06</c:v>
                </c:pt>
                <c:pt idx="4">
                  <c:v>123.17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65.17</c:v>
                </c:pt>
                <c:pt idx="4">
                  <c:v>67.7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235.7</c:v>
                </c:pt>
                <c:pt idx="4">
                  <c:v>238.71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642.57000000000005</c:v>
                </c:pt>
                <c:pt idx="4">
                  <c:v>599.92999999999995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155.88</c:v>
                </c:pt>
                <c:pt idx="4">
                  <c:v>155.16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94.3</c:v>
                </c:pt>
                <c:pt idx="4">
                  <c:v>95.76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87.63</c:v>
                </c:pt>
                <c:pt idx="4">
                  <c:v>87.3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120.18</c:v>
                </c:pt>
                <c:pt idx="4">
                  <c:v>119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106.33</c:v>
                </c:pt>
                <c:pt idx="4">
                  <c:v>102.77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64.81</c:v>
                </c:pt>
                <c:pt idx="4">
                  <c:v>64.66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99.98</c:v>
                </c:pt>
                <c:pt idx="4">
                  <c:v>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96.89</c:v>
                </c:pt>
                <c:pt idx="4">
                  <c:v>97.08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【4.38】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【37.36】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【4.96】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file:///C:\&#22577;&#21578;&#26360;&#65288;&#26360;&#24335;&#65289;\&#20844;&#21942;&#20225;&#26989;&#32076;&#21942;&#27604;&#36611;&#20998;&#26512;&#34920;\APAHO41200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X6" t="str">
            <v>-</v>
          </cell>
          <cell r="Y6" t="str">
            <v>-</v>
          </cell>
          <cell r="Z6" t="str">
            <v>-</v>
          </cell>
          <cell r="AA6" t="str">
            <v>-</v>
          </cell>
          <cell r="AB6">
            <v>125.69</v>
          </cell>
          <cell r="AC6">
            <v>125.36</v>
          </cell>
          <cell r="AD6" t="str">
            <v>-</v>
          </cell>
          <cell r="AE6" t="str">
            <v>-</v>
          </cell>
          <cell r="AF6" t="str">
            <v>-</v>
          </cell>
          <cell r="AG6">
            <v>110.25</v>
          </cell>
          <cell r="AH6">
            <v>109.82</v>
          </cell>
          <cell r="AI6" t="str">
            <v>-</v>
          </cell>
          <cell r="AJ6" t="str">
            <v>-</v>
          </cell>
          <cell r="AK6" t="str">
            <v>-</v>
          </cell>
          <cell r="AL6" t="str">
            <v>-</v>
          </cell>
          <cell r="AM6">
            <v>0</v>
          </cell>
          <cell r="AN6">
            <v>0</v>
          </cell>
          <cell r="AO6" t="str">
            <v>-</v>
          </cell>
          <cell r="AP6" t="str">
            <v>-</v>
          </cell>
          <cell r="AQ6" t="str">
            <v>-</v>
          </cell>
          <cell r="AR6">
            <v>0.6</v>
          </cell>
          <cell r="AS6">
            <v>0.45</v>
          </cell>
          <cell r="AT6" t="str">
            <v>-</v>
          </cell>
          <cell r="AU6" t="str">
            <v>-</v>
          </cell>
          <cell r="AV6" t="str">
            <v>-</v>
          </cell>
          <cell r="AW6" t="str">
            <v>-</v>
          </cell>
          <cell r="AX6">
            <v>95.06</v>
          </cell>
          <cell r="AY6">
            <v>123.17</v>
          </cell>
          <cell r="AZ6" t="str">
            <v>-</v>
          </cell>
          <cell r="BA6" t="str">
            <v>-</v>
          </cell>
          <cell r="BB6" t="str">
            <v>-</v>
          </cell>
          <cell r="BC6">
            <v>65.17</v>
          </cell>
          <cell r="BD6">
            <v>67.7</v>
          </cell>
          <cell r="BE6" t="str">
            <v>-</v>
          </cell>
          <cell r="BF6" t="str">
            <v>-</v>
          </cell>
          <cell r="BG6" t="str">
            <v>-</v>
          </cell>
          <cell r="BH6" t="str">
            <v>-</v>
          </cell>
          <cell r="BI6">
            <v>235.7</v>
          </cell>
          <cell r="BJ6">
            <v>238.71</v>
          </cell>
          <cell r="BK6" t="str">
            <v>-</v>
          </cell>
          <cell r="BL6" t="str">
            <v>-</v>
          </cell>
          <cell r="BM6" t="str">
            <v>-</v>
          </cell>
          <cell r="BN6">
            <v>642.57000000000005</v>
          </cell>
          <cell r="BO6">
            <v>599.92999999999995</v>
          </cell>
          <cell r="BP6" t="str">
            <v>-</v>
          </cell>
          <cell r="BQ6" t="str">
            <v>-</v>
          </cell>
          <cell r="BR6" t="str">
            <v>-</v>
          </cell>
          <cell r="BS6" t="str">
            <v>-</v>
          </cell>
          <cell r="BT6">
            <v>155.88</v>
          </cell>
          <cell r="BU6">
            <v>155.16</v>
          </cell>
          <cell r="BV6" t="str">
            <v>-</v>
          </cell>
          <cell r="BW6" t="str">
            <v>-</v>
          </cell>
          <cell r="BX6" t="str">
            <v>-</v>
          </cell>
          <cell r="BY6">
            <v>94.3</v>
          </cell>
          <cell r="BZ6">
            <v>95.76</v>
          </cell>
          <cell r="CA6" t="str">
            <v>-</v>
          </cell>
          <cell r="CB6" t="str">
            <v>-</v>
          </cell>
          <cell r="CC6" t="str">
            <v>-</v>
          </cell>
          <cell r="CD6" t="str">
            <v>-</v>
          </cell>
          <cell r="CE6">
            <v>87.63</v>
          </cell>
          <cell r="CF6">
            <v>87.3</v>
          </cell>
          <cell r="CG6" t="str">
            <v>-</v>
          </cell>
          <cell r="CH6" t="str">
            <v>-</v>
          </cell>
          <cell r="CI6" t="str">
            <v>-</v>
          </cell>
          <cell r="CJ6">
            <v>120.18</v>
          </cell>
          <cell r="CK6">
            <v>119</v>
          </cell>
          <cell r="CL6" t="str">
            <v>-</v>
          </cell>
          <cell r="CM6" t="str">
            <v>-</v>
          </cell>
          <cell r="CN6" t="str">
            <v>-</v>
          </cell>
          <cell r="CO6" t="str">
            <v>-</v>
          </cell>
          <cell r="CP6">
            <v>106.33</v>
          </cell>
          <cell r="CQ6">
            <v>102.77</v>
          </cell>
          <cell r="CR6" t="str">
            <v>-</v>
          </cell>
          <cell r="CS6" t="str">
            <v>-</v>
          </cell>
          <cell r="CT6" t="str">
            <v>-</v>
          </cell>
          <cell r="CU6">
            <v>64.81</v>
          </cell>
          <cell r="CV6">
            <v>64.66</v>
          </cell>
          <cell r="CW6" t="str">
            <v>-</v>
          </cell>
          <cell r="CX6" t="str">
            <v>-</v>
          </cell>
          <cell r="CY6" t="str">
            <v>-</v>
          </cell>
          <cell r="CZ6" t="str">
            <v>-</v>
          </cell>
          <cell r="DA6">
            <v>99.98</v>
          </cell>
          <cell r="DB6">
            <v>99.99</v>
          </cell>
          <cell r="DC6" t="str">
            <v>-</v>
          </cell>
          <cell r="DD6" t="str">
            <v>-</v>
          </cell>
          <cell r="DE6" t="str">
            <v>-</v>
          </cell>
          <cell r="DF6">
            <v>96.89</v>
          </cell>
          <cell r="DG6">
            <v>97.08</v>
          </cell>
          <cell r="DH6" t="str">
            <v>-</v>
          </cell>
          <cell r="DI6" t="str">
            <v>-</v>
          </cell>
          <cell r="DJ6" t="str">
            <v>-</v>
          </cell>
          <cell r="DK6" t="str">
            <v>-</v>
          </cell>
          <cell r="DL6">
            <v>5.0199999999999996</v>
          </cell>
          <cell r="DM6">
            <v>10.3</v>
          </cell>
          <cell r="DN6" t="str">
            <v>-</v>
          </cell>
          <cell r="DO6" t="str">
            <v>-</v>
          </cell>
          <cell r="DP6" t="str">
            <v>-</v>
          </cell>
          <cell r="DQ6">
            <v>25.8</v>
          </cell>
          <cell r="DR6">
            <v>25.28</v>
          </cell>
          <cell r="DS6" t="str">
            <v>-</v>
          </cell>
          <cell r="DT6" t="str">
            <v>-</v>
          </cell>
          <cell r="DU6" t="str">
            <v>-</v>
          </cell>
          <cell r="DV6" t="str">
            <v>-</v>
          </cell>
          <cell r="DW6">
            <v>11.63</v>
          </cell>
          <cell r="DX6">
            <v>13.14</v>
          </cell>
          <cell r="DY6" t="str">
            <v>-</v>
          </cell>
          <cell r="DZ6" t="str">
            <v>-</v>
          </cell>
          <cell r="EA6" t="str">
            <v>-</v>
          </cell>
          <cell r="EB6">
            <v>3.39</v>
          </cell>
          <cell r="EC6">
            <v>4.08</v>
          </cell>
          <cell r="ED6" t="str">
            <v>-</v>
          </cell>
          <cell r="EE6" t="str">
            <v>-</v>
          </cell>
          <cell r="EF6" t="str">
            <v>-</v>
          </cell>
          <cell r="EG6" t="str">
            <v>-</v>
          </cell>
          <cell r="EH6">
            <v>0.65</v>
          </cell>
          <cell r="EI6">
            <v>0.76</v>
          </cell>
          <cell r="EJ6" t="str">
            <v>-</v>
          </cell>
          <cell r="EK6" t="str">
            <v>-</v>
          </cell>
          <cell r="EL6" t="str">
            <v>-</v>
          </cell>
          <cell r="EM6">
            <v>0.13</v>
          </cell>
          <cell r="EN6">
            <v>0.16</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V1" zoomScale="80" zoomScaleNormal="80" workbookViewId="0">
      <selection activeCell="BL83" sqref="BL8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大阪府　守口市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6"/>
      <c r="D7" s="6"/>
      <c r="E7" s="6"/>
      <c r="F7" s="6"/>
      <c r="G7" s="6"/>
      <c r="H7" s="6"/>
      <c r="I7" s="6" t="s">
        <v>12</v>
      </c>
      <c r="J7" s="6"/>
      <c r="K7" s="6"/>
      <c r="L7" s="6"/>
      <c r="M7" s="6"/>
      <c r="N7" s="6"/>
      <c r="O7" s="6"/>
      <c r="P7" s="6" t="s">
        <v>8</v>
      </c>
      <c r="Q7" s="6"/>
      <c r="R7" s="6"/>
      <c r="S7" s="6"/>
      <c r="T7" s="6"/>
      <c r="U7" s="6"/>
      <c r="V7" s="6"/>
      <c r="W7" s="6" t="s">
        <v>10</v>
      </c>
      <c r="X7" s="6"/>
      <c r="Y7" s="6"/>
      <c r="Z7" s="6"/>
      <c r="AA7" s="6"/>
      <c r="AB7" s="6"/>
      <c r="AC7" s="6"/>
      <c r="AD7" s="6" t="s">
        <v>2</v>
      </c>
      <c r="AE7" s="6"/>
      <c r="AF7" s="6"/>
      <c r="AG7" s="6"/>
      <c r="AH7" s="6"/>
      <c r="AI7" s="6"/>
      <c r="AJ7" s="6"/>
      <c r="AK7" s="4"/>
      <c r="AL7" s="6" t="s">
        <v>13</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8" t="s">
        <v>14</v>
      </c>
      <c r="BM7" s="38"/>
      <c r="BN7" s="38"/>
      <c r="BO7" s="38"/>
      <c r="BP7" s="38"/>
      <c r="BQ7" s="38"/>
      <c r="BR7" s="38"/>
      <c r="BS7" s="38"/>
      <c r="BT7" s="38"/>
      <c r="BU7" s="38"/>
      <c r="BV7" s="38"/>
      <c r="BW7" s="38"/>
      <c r="BX7" s="38"/>
      <c r="BY7" s="52"/>
    </row>
    <row r="8" spans="1:78" ht="18.75" customHeight="1">
      <c r="A8" s="3"/>
      <c r="B8" s="7" t="str">
        <f>データ!I6</f>
        <v>法適用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Aa</v>
      </c>
      <c r="X8" s="7"/>
      <c r="Y8" s="7"/>
      <c r="Z8" s="7"/>
      <c r="AA8" s="7"/>
      <c r="AB8" s="7"/>
      <c r="AC8" s="7"/>
      <c r="AD8" s="22" t="s">
        <v>118</v>
      </c>
      <c r="AE8" s="22"/>
      <c r="AF8" s="22"/>
      <c r="AG8" s="22"/>
      <c r="AH8" s="22"/>
      <c r="AI8" s="22"/>
      <c r="AJ8" s="22"/>
      <c r="AK8" s="4"/>
      <c r="AL8" s="23">
        <f>データ!S6</f>
        <v>143983</v>
      </c>
      <c r="AM8" s="23"/>
      <c r="AN8" s="23"/>
      <c r="AO8" s="23"/>
      <c r="AP8" s="23"/>
      <c r="AQ8" s="23"/>
      <c r="AR8" s="23"/>
      <c r="AS8" s="23"/>
      <c r="AT8" s="8">
        <f>データ!T6</f>
        <v>12.71</v>
      </c>
      <c r="AU8" s="8"/>
      <c r="AV8" s="8"/>
      <c r="AW8" s="8"/>
      <c r="AX8" s="8"/>
      <c r="AY8" s="8"/>
      <c r="AZ8" s="8"/>
      <c r="BA8" s="8"/>
      <c r="BB8" s="8">
        <f>データ!U6</f>
        <v>11328.32</v>
      </c>
      <c r="BC8" s="8"/>
      <c r="BD8" s="8"/>
      <c r="BE8" s="8"/>
      <c r="BF8" s="8"/>
      <c r="BG8" s="8"/>
      <c r="BH8" s="8"/>
      <c r="BI8" s="8"/>
      <c r="BJ8" s="4"/>
      <c r="BK8" s="4"/>
      <c r="BL8" s="29" t="s">
        <v>16</v>
      </c>
      <c r="BM8" s="39"/>
      <c r="BN8" s="46" t="s">
        <v>19</v>
      </c>
      <c r="BO8" s="49"/>
      <c r="BP8" s="49"/>
      <c r="BQ8" s="49"/>
      <c r="BR8" s="49"/>
      <c r="BS8" s="49"/>
      <c r="BT8" s="49"/>
      <c r="BU8" s="49"/>
      <c r="BV8" s="49"/>
      <c r="BW8" s="49"/>
      <c r="BX8" s="49"/>
      <c r="BY8" s="53"/>
    </row>
    <row r="9" spans="1:78" ht="18.75" customHeight="1">
      <c r="A9" s="3"/>
      <c r="B9" s="6" t="s">
        <v>21</v>
      </c>
      <c r="C9" s="6"/>
      <c r="D9" s="6"/>
      <c r="E9" s="6"/>
      <c r="F9" s="6"/>
      <c r="G9" s="6"/>
      <c r="H9" s="6"/>
      <c r="I9" s="6" t="s">
        <v>22</v>
      </c>
      <c r="J9" s="6"/>
      <c r="K9" s="6"/>
      <c r="L9" s="6"/>
      <c r="M9" s="6"/>
      <c r="N9" s="6"/>
      <c r="O9" s="6"/>
      <c r="P9" s="6" t="s">
        <v>24</v>
      </c>
      <c r="Q9" s="6"/>
      <c r="R9" s="6"/>
      <c r="S9" s="6"/>
      <c r="T9" s="6"/>
      <c r="U9" s="6"/>
      <c r="V9" s="6"/>
      <c r="W9" s="6" t="s">
        <v>26</v>
      </c>
      <c r="X9" s="6"/>
      <c r="Y9" s="6"/>
      <c r="Z9" s="6"/>
      <c r="AA9" s="6"/>
      <c r="AB9" s="6"/>
      <c r="AC9" s="6"/>
      <c r="AD9" s="6" t="s">
        <v>27</v>
      </c>
      <c r="AE9" s="6"/>
      <c r="AF9" s="6"/>
      <c r="AG9" s="6"/>
      <c r="AH9" s="6"/>
      <c r="AI9" s="6"/>
      <c r="AJ9" s="6"/>
      <c r="AK9" s="4"/>
      <c r="AL9" s="6" t="s">
        <v>34</v>
      </c>
      <c r="AM9" s="6"/>
      <c r="AN9" s="6"/>
      <c r="AO9" s="6"/>
      <c r="AP9" s="6"/>
      <c r="AQ9" s="6"/>
      <c r="AR9" s="6"/>
      <c r="AS9" s="6"/>
      <c r="AT9" s="6" t="s">
        <v>37</v>
      </c>
      <c r="AU9" s="6"/>
      <c r="AV9" s="6"/>
      <c r="AW9" s="6"/>
      <c r="AX9" s="6"/>
      <c r="AY9" s="6"/>
      <c r="AZ9" s="6"/>
      <c r="BA9" s="6"/>
      <c r="BB9" s="6" t="s">
        <v>39</v>
      </c>
      <c r="BC9" s="6"/>
      <c r="BD9" s="6"/>
      <c r="BE9" s="6"/>
      <c r="BF9" s="6"/>
      <c r="BG9" s="6"/>
      <c r="BH9" s="6"/>
      <c r="BI9" s="6"/>
      <c r="BJ9" s="4"/>
      <c r="BK9" s="4"/>
      <c r="BL9" s="30" t="s">
        <v>40</v>
      </c>
      <c r="BM9" s="40"/>
      <c r="BN9" s="47" t="s">
        <v>7</v>
      </c>
      <c r="BO9" s="50"/>
      <c r="BP9" s="50"/>
      <c r="BQ9" s="50"/>
      <c r="BR9" s="50"/>
      <c r="BS9" s="50"/>
      <c r="BT9" s="50"/>
      <c r="BU9" s="50"/>
      <c r="BV9" s="50"/>
      <c r="BW9" s="50"/>
      <c r="BX9" s="50"/>
      <c r="BY9" s="54"/>
    </row>
    <row r="10" spans="1:78" ht="18.75" customHeight="1">
      <c r="A10" s="3"/>
      <c r="B10" s="8" t="str">
        <f>データ!N6</f>
        <v>-</v>
      </c>
      <c r="C10" s="8"/>
      <c r="D10" s="8"/>
      <c r="E10" s="8"/>
      <c r="F10" s="8"/>
      <c r="G10" s="8"/>
      <c r="H10" s="8"/>
      <c r="I10" s="8">
        <f>データ!O6</f>
        <v>60.83</v>
      </c>
      <c r="J10" s="8"/>
      <c r="K10" s="8"/>
      <c r="L10" s="8"/>
      <c r="M10" s="8"/>
      <c r="N10" s="8"/>
      <c r="O10" s="8"/>
      <c r="P10" s="8">
        <f>データ!P6</f>
        <v>99.99</v>
      </c>
      <c r="Q10" s="8"/>
      <c r="R10" s="8"/>
      <c r="S10" s="8"/>
      <c r="T10" s="8"/>
      <c r="U10" s="8"/>
      <c r="V10" s="8"/>
      <c r="W10" s="8">
        <f>データ!Q6</f>
        <v>62.3</v>
      </c>
      <c r="X10" s="8"/>
      <c r="Y10" s="8"/>
      <c r="Z10" s="8"/>
      <c r="AA10" s="8"/>
      <c r="AB10" s="8"/>
      <c r="AC10" s="8"/>
      <c r="AD10" s="23">
        <f>データ!R6</f>
        <v>2018</v>
      </c>
      <c r="AE10" s="23"/>
      <c r="AF10" s="23"/>
      <c r="AG10" s="23"/>
      <c r="AH10" s="23"/>
      <c r="AI10" s="23"/>
      <c r="AJ10" s="23"/>
      <c r="AK10" s="3"/>
      <c r="AL10" s="23">
        <f>データ!V6</f>
        <v>143811</v>
      </c>
      <c r="AM10" s="23"/>
      <c r="AN10" s="23"/>
      <c r="AO10" s="23"/>
      <c r="AP10" s="23"/>
      <c r="AQ10" s="23"/>
      <c r="AR10" s="23"/>
      <c r="AS10" s="23"/>
      <c r="AT10" s="8">
        <f>データ!W6</f>
        <v>11.45</v>
      </c>
      <c r="AU10" s="8"/>
      <c r="AV10" s="8"/>
      <c r="AW10" s="8"/>
      <c r="AX10" s="8"/>
      <c r="AY10" s="8"/>
      <c r="AZ10" s="8"/>
      <c r="BA10" s="8"/>
      <c r="BB10" s="8">
        <f>データ!X6</f>
        <v>12559.91</v>
      </c>
      <c r="BC10" s="8"/>
      <c r="BD10" s="8"/>
      <c r="BE10" s="8"/>
      <c r="BF10" s="8"/>
      <c r="BG10" s="8"/>
      <c r="BH10" s="8"/>
      <c r="BI10" s="8"/>
      <c r="BJ10" s="3"/>
      <c r="BK10" s="3"/>
      <c r="BL10" s="31" t="s">
        <v>15</v>
      </c>
      <c r="BM10" s="41"/>
      <c r="BN10" s="48" t="s">
        <v>29</v>
      </c>
      <c r="BO10" s="51"/>
      <c r="BP10" s="51"/>
      <c r="BQ10" s="51"/>
      <c r="BR10" s="51"/>
      <c r="BS10" s="51"/>
      <c r="BT10" s="51"/>
      <c r="BU10" s="51"/>
      <c r="BV10" s="51"/>
      <c r="BW10" s="51"/>
      <c r="BX10" s="51"/>
      <c r="BY10" s="5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1</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25</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42</v>
      </c>
      <c r="BM14" s="42"/>
      <c r="BN14" s="42"/>
      <c r="BO14" s="42"/>
      <c r="BP14" s="42"/>
      <c r="BQ14" s="42"/>
      <c r="BR14" s="42"/>
      <c r="BS14" s="42"/>
      <c r="BT14" s="42"/>
      <c r="BU14" s="42"/>
      <c r="BV14" s="42"/>
      <c r="BW14" s="42"/>
      <c r="BX14" s="42"/>
      <c r="BY14" s="42"/>
      <c r="BZ14" s="56"/>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3"/>
      <c r="BN15" s="43"/>
      <c r="BO15" s="43"/>
      <c r="BP15" s="43"/>
      <c r="BQ15" s="43"/>
      <c r="BR15" s="43"/>
      <c r="BS15" s="43"/>
      <c r="BT15" s="43"/>
      <c r="BU15" s="43"/>
      <c r="BV15" s="43"/>
      <c r="BW15" s="43"/>
      <c r="BX15" s="43"/>
      <c r="BY15" s="43"/>
      <c r="BZ15" s="57"/>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119</v>
      </c>
      <c r="BM16" s="44"/>
      <c r="BN16" s="44"/>
      <c r="BO16" s="44"/>
      <c r="BP16" s="44"/>
      <c r="BQ16" s="44"/>
      <c r="BR16" s="44"/>
      <c r="BS16" s="44"/>
      <c r="BT16" s="44"/>
      <c r="BU16" s="44"/>
      <c r="BV16" s="44"/>
      <c r="BW16" s="44"/>
      <c r="BX16" s="44"/>
      <c r="BY16" s="44"/>
      <c r="BZ16" s="58"/>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4"/>
      <c r="BN17" s="44"/>
      <c r="BO17" s="44"/>
      <c r="BP17" s="44"/>
      <c r="BQ17" s="44"/>
      <c r="BR17" s="44"/>
      <c r="BS17" s="44"/>
      <c r="BT17" s="44"/>
      <c r="BU17" s="44"/>
      <c r="BV17" s="44"/>
      <c r="BW17" s="44"/>
      <c r="BX17" s="44"/>
      <c r="BY17" s="44"/>
      <c r="BZ17" s="58"/>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4"/>
      <c r="BN18" s="44"/>
      <c r="BO18" s="44"/>
      <c r="BP18" s="44"/>
      <c r="BQ18" s="44"/>
      <c r="BR18" s="44"/>
      <c r="BS18" s="44"/>
      <c r="BT18" s="44"/>
      <c r="BU18" s="44"/>
      <c r="BV18" s="44"/>
      <c r="BW18" s="44"/>
      <c r="BX18" s="44"/>
      <c r="BY18" s="44"/>
      <c r="BZ18" s="58"/>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4"/>
      <c r="BN19" s="44"/>
      <c r="BO19" s="44"/>
      <c r="BP19" s="44"/>
      <c r="BQ19" s="44"/>
      <c r="BR19" s="44"/>
      <c r="BS19" s="44"/>
      <c r="BT19" s="44"/>
      <c r="BU19" s="44"/>
      <c r="BV19" s="44"/>
      <c r="BW19" s="44"/>
      <c r="BX19" s="44"/>
      <c r="BY19" s="44"/>
      <c r="BZ19" s="58"/>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4"/>
      <c r="BN20" s="44"/>
      <c r="BO20" s="44"/>
      <c r="BP20" s="44"/>
      <c r="BQ20" s="44"/>
      <c r="BR20" s="44"/>
      <c r="BS20" s="44"/>
      <c r="BT20" s="44"/>
      <c r="BU20" s="44"/>
      <c r="BV20" s="44"/>
      <c r="BW20" s="44"/>
      <c r="BX20" s="44"/>
      <c r="BY20" s="44"/>
      <c r="BZ20" s="58"/>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4"/>
      <c r="BN21" s="44"/>
      <c r="BO21" s="44"/>
      <c r="BP21" s="44"/>
      <c r="BQ21" s="44"/>
      <c r="BR21" s="44"/>
      <c r="BS21" s="44"/>
      <c r="BT21" s="44"/>
      <c r="BU21" s="44"/>
      <c r="BV21" s="44"/>
      <c r="BW21" s="44"/>
      <c r="BX21" s="44"/>
      <c r="BY21" s="44"/>
      <c r="BZ21" s="58"/>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4"/>
      <c r="BN22" s="44"/>
      <c r="BO22" s="44"/>
      <c r="BP22" s="44"/>
      <c r="BQ22" s="44"/>
      <c r="BR22" s="44"/>
      <c r="BS22" s="44"/>
      <c r="BT22" s="44"/>
      <c r="BU22" s="44"/>
      <c r="BV22" s="44"/>
      <c r="BW22" s="44"/>
      <c r="BX22" s="44"/>
      <c r="BY22" s="44"/>
      <c r="BZ22" s="58"/>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4"/>
      <c r="BN23" s="44"/>
      <c r="BO23" s="44"/>
      <c r="BP23" s="44"/>
      <c r="BQ23" s="44"/>
      <c r="BR23" s="44"/>
      <c r="BS23" s="44"/>
      <c r="BT23" s="44"/>
      <c r="BU23" s="44"/>
      <c r="BV23" s="44"/>
      <c r="BW23" s="44"/>
      <c r="BX23" s="44"/>
      <c r="BY23" s="44"/>
      <c r="BZ23" s="58"/>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4"/>
      <c r="BN24" s="44"/>
      <c r="BO24" s="44"/>
      <c r="BP24" s="44"/>
      <c r="BQ24" s="44"/>
      <c r="BR24" s="44"/>
      <c r="BS24" s="44"/>
      <c r="BT24" s="44"/>
      <c r="BU24" s="44"/>
      <c r="BV24" s="44"/>
      <c r="BW24" s="44"/>
      <c r="BX24" s="44"/>
      <c r="BY24" s="44"/>
      <c r="BZ24" s="58"/>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4"/>
      <c r="BN25" s="44"/>
      <c r="BO25" s="44"/>
      <c r="BP25" s="44"/>
      <c r="BQ25" s="44"/>
      <c r="BR25" s="44"/>
      <c r="BS25" s="44"/>
      <c r="BT25" s="44"/>
      <c r="BU25" s="44"/>
      <c r="BV25" s="44"/>
      <c r="BW25" s="44"/>
      <c r="BX25" s="44"/>
      <c r="BY25" s="44"/>
      <c r="BZ25" s="58"/>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4"/>
      <c r="BN26" s="44"/>
      <c r="BO26" s="44"/>
      <c r="BP26" s="44"/>
      <c r="BQ26" s="44"/>
      <c r="BR26" s="44"/>
      <c r="BS26" s="44"/>
      <c r="BT26" s="44"/>
      <c r="BU26" s="44"/>
      <c r="BV26" s="44"/>
      <c r="BW26" s="44"/>
      <c r="BX26" s="44"/>
      <c r="BY26" s="44"/>
      <c r="BZ26" s="58"/>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4"/>
      <c r="BN27" s="44"/>
      <c r="BO27" s="44"/>
      <c r="BP27" s="44"/>
      <c r="BQ27" s="44"/>
      <c r="BR27" s="44"/>
      <c r="BS27" s="44"/>
      <c r="BT27" s="44"/>
      <c r="BU27" s="44"/>
      <c r="BV27" s="44"/>
      <c r="BW27" s="44"/>
      <c r="BX27" s="44"/>
      <c r="BY27" s="44"/>
      <c r="BZ27" s="58"/>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4"/>
      <c r="BN28" s="44"/>
      <c r="BO28" s="44"/>
      <c r="BP28" s="44"/>
      <c r="BQ28" s="44"/>
      <c r="BR28" s="44"/>
      <c r="BS28" s="44"/>
      <c r="BT28" s="44"/>
      <c r="BU28" s="44"/>
      <c r="BV28" s="44"/>
      <c r="BW28" s="44"/>
      <c r="BX28" s="44"/>
      <c r="BY28" s="44"/>
      <c r="BZ28" s="58"/>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4"/>
      <c r="BN29" s="44"/>
      <c r="BO29" s="44"/>
      <c r="BP29" s="44"/>
      <c r="BQ29" s="44"/>
      <c r="BR29" s="44"/>
      <c r="BS29" s="44"/>
      <c r="BT29" s="44"/>
      <c r="BU29" s="44"/>
      <c r="BV29" s="44"/>
      <c r="BW29" s="44"/>
      <c r="BX29" s="44"/>
      <c r="BY29" s="44"/>
      <c r="BZ29" s="58"/>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4"/>
      <c r="BN30" s="44"/>
      <c r="BO30" s="44"/>
      <c r="BP30" s="44"/>
      <c r="BQ30" s="44"/>
      <c r="BR30" s="44"/>
      <c r="BS30" s="44"/>
      <c r="BT30" s="44"/>
      <c r="BU30" s="44"/>
      <c r="BV30" s="44"/>
      <c r="BW30" s="44"/>
      <c r="BX30" s="44"/>
      <c r="BY30" s="44"/>
      <c r="BZ30" s="58"/>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4"/>
      <c r="BN31" s="44"/>
      <c r="BO31" s="44"/>
      <c r="BP31" s="44"/>
      <c r="BQ31" s="44"/>
      <c r="BR31" s="44"/>
      <c r="BS31" s="44"/>
      <c r="BT31" s="44"/>
      <c r="BU31" s="44"/>
      <c r="BV31" s="44"/>
      <c r="BW31" s="44"/>
      <c r="BX31" s="44"/>
      <c r="BY31" s="44"/>
      <c r="BZ31" s="58"/>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4"/>
      <c r="BN32" s="44"/>
      <c r="BO32" s="44"/>
      <c r="BP32" s="44"/>
      <c r="BQ32" s="44"/>
      <c r="BR32" s="44"/>
      <c r="BS32" s="44"/>
      <c r="BT32" s="44"/>
      <c r="BU32" s="44"/>
      <c r="BV32" s="44"/>
      <c r="BW32" s="44"/>
      <c r="BX32" s="44"/>
      <c r="BY32" s="44"/>
      <c r="BZ32" s="58"/>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4"/>
      <c r="BN33" s="44"/>
      <c r="BO33" s="44"/>
      <c r="BP33" s="44"/>
      <c r="BQ33" s="44"/>
      <c r="BR33" s="44"/>
      <c r="BS33" s="44"/>
      <c r="BT33" s="44"/>
      <c r="BU33" s="44"/>
      <c r="BV33" s="44"/>
      <c r="BW33" s="44"/>
      <c r="BX33" s="44"/>
      <c r="BY33" s="44"/>
      <c r="BZ33" s="58"/>
    </row>
    <row r="34" spans="1:78" ht="13.5" customHeight="1">
      <c r="A34" s="3"/>
      <c r="B34" s="11"/>
      <c r="C34" s="17" t="s">
        <v>30</v>
      </c>
      <c r="D34" s="17"/>
      <c r="E34" s="17"/>
      <c r="F34" s="17"/>
      <c r="G34" s="17"/>
      <c r="H34" s="17"/>
      <c r="I34" s="17"/>
      <c r="J34" s="17"/>
      <c r="K34" s="17"/>
      <c r="L34" s="17"/>
      <c r="M34" s="17"/>
      <c r="N34" s="17"/>
      <c r="O34" s="17"/>
      <c r="P34" s="17"/>
      <c r="Q34" s="21"/>
      <c r="R34" s="17" t="s">
        <v>43</v>
      </c>
      <c r="S34" s="17"/>
      <c r="T34" s="17"/>
      <c r="U34" s="17"/>
      <c r="V34" s="17"/>
      <c r="W34" s="17"/>
      <c r="X34" s="17"/>
      <c r="Y34" s="17"/>
      <c r="Z34" s="17"/>
      <c r="AA34" s="17"/>
      <c r="AB34" s="17"/>
      <c r="AC34" s="17"/>
      <c r="AD34" s="17"/>
      <c r="AE34" s="17"/>
      <c r="AF34" s="21"/>
      <c r="AG34" s="17" t="s">
        <v>45</v>
      </c>
      <c r="AH34" s="17"/>
      <c r="AI34" s="17"/>
      <c r="AJ34" s="17"/>
      <c r="AK34" s="17"/>
      <c r="AL34" s="17"/>
      <c r="AM34" s="17"/>
      <c r="AN34" s="17"/>
      <c r="AO34" s="17"/>
      <c r="AP34" s="17"/>
      <c r="AQ34" s="17"/>
      <c r="AR34" s="17"/>
      <c r="AS34" s="17"/>
      <c r="AT34" s="17"/>
      <c r="AU34" s="21"/>
      <c r="AV34" s="17" t="s">
        <v>47</v>
      </c>
      <c r="AW34" s="17"/>
      <c r="AX34" s="17"/>
      <c r="AY34" s="17"/>
      <c r="AZ34" s="17"/>
      <c r="BA34" s="17"/>
      <c r="BB34" s="17"/>
      <c r="BC34" s="17"/>
      <c r="BD34" s="17"/>
      <c r="BE34" s="17"/>
      <c r="BF34" s="17"/>
      <c r="BG34" s="17"/>
      <c r="BH34" s="17"/>
      <c r="BI34" s="17"/>
      <c r="BJ34" s="26"/>
      <c r="BK34" s="3"/>
      <c r="BL34" s="36"/>
      <c r="BM34" s="44"/>
      <c r="BN34" s="44"/>
      <c r="BO34" s="44"/>
      <c r="BP34" s="44"/>
      <c r="BQ34" s="44"/>
      <c r="BR34" s="44"/>
      <c r="BS34" s="44"/>
      <c r="BT34" s="44"/>
      <c r="BU34" s="44"/>
      <c r="BV34" s="44"/>
      <c r="BW34" s="44"/>
      <c r="BX34" s="44"/>
      <c r="BY34" s="44"/>
      <c r="BZ34" s="58"/>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4"/>
      <c r="BN35" s="44"/>
      <c r="BO35" s="44"/>
      <c r="BP35" s="44"/>
      <c r="BQ35" s="44"/>
      <c r="BR35" s="44"/>
      <c r="BS35" s="44"/>
      <c r="BT35" s="44"/>
      <c r="BU35" s="44"/>
      <c r="BV35" s="44"/>
      <c r="BW35" s="44"/>
      <c r="BX35" s="44"/>
      <c r="BY35" s="44"/>
      <c r="BZ35" s="58"/>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4"/>
      <c r="BN36" s="44"/>
      <c r="BO36" s="44"/>
      <c r="BP36" s="44"/>
      <c r="BQ36" s="44"/>
      <c r="BR36" s="44"/>
      <c r="BS36" s="44"/>
      <c r="BT36" s="44"/>
      <c r="BU36" s="44"/>
      <c r="BV36" s="44"/>
      <c r="BW36" s="44"/>
      <c r="BX36" s="44"/>
      <c r="BY36" s="44"/>
      <c r="BZ36" s="58"/>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4"/>
      <c r="BN37" s="44"/>
      <c r="BO37" s="44"/>
      <c r="BP37" s="44"/>
      <c r="BQ37" s="44"/>
      <c r="BR37" s="44"/>
      <c r="BS37" s="44"/>
      <c r="BT37" s="44"/>
      <c r="BU37" s="44"/>
      <c r="BV37" s="44"/>
      <c r="BW37" s="44"/>
      <c r="BX37" s="44"/>
      <c r="BY37" s="44"/>
      <c r="BZ37" s="58"/>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4"/>
      <c r="BN38" s="44"/>
      <c r="BO38" s="44"/>
      <c r="BP38" s="44"/>
      <c r="BQ38" s="44"/>
      <c r="BR38" s="44"/>
      <c r="BS38" s="44"/>
      <c r="BT38" s="44"/>
      <c r="BU38" s="44"/>
      <c r="BV38" s="44"/>
      <c r="BW38" s="44"/>
      <c r="BX38" s="44"/>
      <c r="BY38" s="44"/>
      <c r="BZ38" s="58"/>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4"/>
      <c r="BN39" s="44"/>
      <c r="BO39" s="44"/>
      <c r="BP39" s="44"/>
      <c r="BQ39" s="44"/>
      <c r="BR39" s="44"/>
      <c r="BS39" s="44"/>
      <c r="BT39" s="44"/>
      <c r="BU39" s="44"/>
      <c r="BV39" s="44"/>
      <c r="BW39" s="44"/>
      <c r="BX39" s="44"/>
      <c r="BY39" s="44"/>
      <c r="BZ39" s="58"/>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4"/>
      <c r="BN40" s="44"/>
      <c r="BO40" s="44"/>
      <c r="BP40" s="44"/>
      <c r="BQ40" s="44"/>
      <c r="BR40" s="44"/>
      <c r="BS40" s="44"/>
      <c r="BT40" s="44"/>
      <c r="BU40" s="44"/>
      <c r="BV40" s="44"/>
      <c r="BW40" s="44"/>
      <c r="BX40" s="44"/>
      <c r="BY40" s="44"/>
      <c r="BZ40" s="58"/>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4"/>
      <c r="BN41" s="44"/>
      <c r="BO41" s="44"/>
      <c r="BP41" s="44"/>
      <c r="BQ41" s="44"/>
      <c r="BR41" s="44"/>
      <c r="BS41" s="44"/>
      <c r="BT41" s="44"/>
      <c r="BU41" s="44"/>
      <c r="BV41" s="44"/>
      <c r="BW41" s="44"/>
      <c r="BX41" s="44"/>
      <c r="BY41" s="44"/>
      <c r="BZ41" s="58"/>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4"/>
      <c r="BN42" s="44"/>
      <c r="BO42" s="44"/>
      <c r="BP42" s="44"/>
      <c r="BQ42" s="44"/>
      <c r="BR42" s="44"/>
      <c r="BS42" s="44"/>
      <c r="BT42" s="44"/>
      <c r="BU42" s="44"/>
      <c r="BV42" s="44"/>
      <c r="BW42" s="44"/>
      <c r="BX42" s="44"/>
      <c r="BY42" s="44"/>
      <c r="BZ42" s="58"/>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4"/>
      <c r="BN43" s="44"/>
      <c r="BO43" s="44"/>
      <c r="BP43" s="44"/>
      <c r="BQ43" s="44"/>
      <c r="BR43" s="44"/>
      <c r="BS43" s="44"/>
      <c r="BT43" s="44"/>
      <c r="BU43" s="44"/>
      <c r="BV43" s="44"/>
      <c r="BW43" s="44"/>
      <c r="BX43" s="44"/>
      <c r="BY43" s="44"/>
      <c r="BZ43" s="58"/>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7"/>
      <c r="BM44" s="45"/>
      <c r="BN44" s="45"/>
      <c r="BO44" s="45"/>
      <c r="BP44" s="45"/>
      <c r="BQ44" s="45"/>
      <c r="BR44" s="45"/>
      <c r="BS44" s="45"/>
      <c r="BT44" s="45"/>
      <c r="BU44" s="45"/>
      <c r="BV44" s="45"/>
      <c r="BW44" s="45"/>
      <c r="BX44" s="45"/>
      <c r="BY44" s="45"/>
      <c r="BZ44" s="59"/>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31</v>
      </c>
      <c r="BM45" s="42"/>
      <c r="BN45" s="42"/>
      <c r="BO45" s="42"/>
      <c r="BP45" s="42"/>
      <c r="BQ45" s="42"/>
      <c r="BR45" s="42"/>
      <c r="BS45" s="42"/>
      <c r="BT45" s="42"/>
      <c r="BU45" s="42"/>
      <c r="BV45" s="42"/>
      <c r="BW45" s="42"/>
      <c r="BX45" s="42"/>
      <c r="BY45" s="42"/>
      <c r="BZ45" s="56"/>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3"/>
      <c r="BN46" s="43"/>
      <c r="BO46" s="43"/>
      <c r="BP46" s="43"/>
      <c r="BQ46" s="43"/>
      <c r="BR46" s="43"/>
      <c r="BS46" s="43"/>
      <c r="BT46" s="43"/>
      <c r="BU46" s="43"/>
      <c r="BV46" s="43"/>
      <c r="BW46" s="43"/>
      <c r="BX46" s="43"/>
      <c r="BY46" s="43"/>
      <c r="BZ46" s="57"/>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6" t="s">
        <v>120</v>
      </c>
      <c r="BM47" s="44"/>
      <c r="BN47" s="44"/>
      <c r="BO47" s="44"/>
      <c r="BP47" s="44"/>
      <c r="BQ47" s="44"/>
      <c r="BR47" s="44"/>
      <c r="BS47" s="44"/>
      <c r="BT47" s="44"/>
      <c r="BU47" s="44"/>
      <c r="BV47" s="44"/>
      <c r="BW47" s="44"/>
      <c r="BX47" s="44"/>
      <c r="BY47" s="44"/>
      <c r="BZ47" s="58"/>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6"/>
      <c r="BM48" s="44"/>
      <c r="BN48" s="44"/>
      <c r="BO48" s="44"/>
      <c r="BP48" s="44"/>
      <c r="BQ48" s="44"/>
      <c r="BR48" s="44"/>
      <c r="BS48" s="44"/>
      <c r="BT48" s="44"/>
      <c r="BU48" s="44"/>
      <c r="BV48" s="44"/>
      <c r="BW48" s="44"/>
      <c r="BX48" s="44"/>
      <c r="BY48" s="44"/>
      <c r="BZ48" s="58"/>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6"/>
      <c r="BM49" s="44"/>
      <c r="BN49" s="44"/>
      <c r="BO49" s="44"/>
      <c r="BP49" s="44"/>
      <c r="BQ49" s="44"/>
      <c r="BR49" s="44"/>
      <c r="BS49" s="44"/>
      <c r="BT49" s="44"/>
      <c r="BU49" s="44"/>
      <c r="BV49" s="44"/>
      <c r="BW49" s="44"/>
      <c r="BX49" s="44"/>
      <c r="BY49" s="44"/>
      <c r="BZ49" s="58"/>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6"/>
      <c r="BM50" s="44"/>
      <c r="BN50" s="44"/>
      <c r="BO50" s="44"/>
      <c r="BP50" s="44"/>
      <c r="BQ50" s="44"/>
      <c r="BR50" s="44"/>
      <c r="BS50" s="44"/>
      <c r="BT50" s="44"/>
      <c r="BU50" s="44"/>
      <c r="BV50" s="44"/>
      <c r="BW50" s="44"/>
      <c r="BX50" s="44"/>
      <c r="BY50" s="44"/>
      <c r="BZ50" s="58"/>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6"/>
      <c r="BM51" s="44"/>
      <c r="BN51" s="44"/>
      <c r="BO51" s="44"/>
      <c r="BP51" s="44"/>
      <c r="BQ51" s="44"/>
      <c r="BR51" s="44"/>
      <c r="BS51" s="44"/>
      <c r="BT51" s="44"/>
      <c r="BU51" s="44"/>
      <c r="BV51" s="44"/>
      <c r="BW51" s="44"/>
      <c r="BX51" s="44"/>
      <c r="BY51" s="44"/>
      <c r="BZ51" s="58"/>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6"/>
      <c r="BM52" s="44"/>
      <c r="BN52" s="44"/>
      <c r="BO52" s="44"/>
      <c r="BP52" s="44"/>
      <c r="BQ52" s="44"/>
      <c r="BR52" s="44"/>
      <c r="BS52" s="44"/>
      <c r="BT52" s="44"/>
      <c r="BU52" s="44"/>
      <c r="BV52" s="44"/>
      <c r="BW52" s="44"/>
      <c r="BX52" s="44"/>
      <c r="BY52" s="44"/>
      <c r="BZ52" s="58"/>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6"/>
      <c r="BM53" s="44"/>
      <c r="BN53" s="44"/>
      <c r="BO53" s="44"/>
      <c r="BP53" s="44"/>
      <c r="BQ53" s="44"/>
      <c r="BR53" s="44"/>
      <c r="BS53" s="44"/>
      <c r="BT53" s="44"/>
      <c r="BU53" s="44"/>
      <c r="BV53" s="44"/>
      <c r="BW53" s="44"/>
      <c r="BX53" s="44"/>
      <c r="BY53" s="44"/>
      <c r="BZ53" s="58"/>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6"/>
      <c r="BM54" s="44"/>
      <c r="BN54" s="44"/>
      <c r="BO54" s="44"/>
      <c r="BP54" s="44"/>
      <c r="BQ54" s="44"/>
      <c r="BR54" s="44"/>
      <c r="BS54" s="44"/>
      <c r="BT54" s="44"/>
      <c r="BU54" s="44"/>
      <c r="BV54" s="44"/>
      <c r="BW54" s="44"/>
      <c r="BX54" s="44"/>
      <c r="BY54" s="44"/>
      <c r="BZ54" s="58"/>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6"/>
      <c r="BM55" s="44"/>
      <c r="BN55" s="44"/>
      <c r="BO55" s="44"/>
      <c r="BP55" s="44"/>
      <c r="BQ55" s="44"/>
      <c r="BR55" s="44"/>
      <c r="BS55" s="44"/>
      <c r="BT55" s="44"/>
      <c r="BU55" s="44"/>
      <c r="BV55" s="44"/>
      <c r="BW55" s="44"/>
      <c r="BX55" s="44"/>
      <c r="BY55" s="44"/>
      <c r="BZ55" s="58"/>
    </row>
    <row r="56" spans="1:78" ht="13.5" customHeight="1">
      <c r="A56" s="3"/>
      <c r="B56" s="11"/>
      <c r="C56" s="17" t="s">
        <v>49</v>
      </c>
      <c r="D56" s="17"/>
      <c r="E56" s="17"/>
      <c r="F56" s="17"/>
      <c r="G56" s="17"/>
      <c r="H56" s="17"/>
      <c r="I56" s="17"/>
      <c r="J56" s="17"/>
      <c r="K56" s="17"/>
      <c r="L56" s="17"/>
      <c r="M56" s="17"/>
      <c r="N56" s="17"/>
      <c r="O56" s="17"/>
      <c r="P56" s="17"/>
      <c r="Q56" s="21"/>
      <c r="R56" s="17" t="s">
        <v>17</v>
      </c>
      <c r="S56" s="17"/>
      <c r="T56" s="17"/>
      <c r="U56" s="17"/>
      <c r="V56" s="17"/>
      <c r="W56" s="17"/>
      <c r="X56" s="17"/>
      <c r="Y56" s="17"/>
      <c r="Z56" s="17"/>
      <c r="AA56" s="17"/>
      <c r="AB56" s="17"/>
      <c r="AC56" s="17"/>
      <c r="AD56" s="17"/>
      <c r="AE56" s="17"/>
      <c r="AF56" s="21"/>
      <c r="AG56" s="17" t="s">
        <v>51</v>
      </c>
      <c r="AH56" s="17"/>
      <c r="AI56" s="17"/>
      <c r="AJ56" s="17"/>
      <c r="AK56" s="17"/>
      <c r="AL56" s="17"/>
      <c r="AM56" s="17"/>
      <c r="AN56" s="17"/>
      <c r="AO56" s="17"/>
      <c r="AP56" s="17"/>
      <c r="AQ56" s="17"/>
      <c r="AR56" s="17"/>
      <c r="AS56" s="17"/>
      <c r="AT56" s="17"/>
      <c r="AU56" s="21"/>
      <c r="AV56" s="17" t="s">
        <v>52</v>
      </c>
      <c r="AW56" s="17"/>
      <c r="AX56" s="17"/>
      <c r="AY56" s="17"/>
      <c r="AZ56" s="17"/>
      <c r="BA56" s="17"/>
      <c r="BB56" s="17"/>
      <c r="BC56" s="17"/>
      <c r="BD56" s="17"/>
      <c r="BE56" s="17"/>
      <c r="BF56" s="17"/>
      <c r="BG56" s="17"/>
      <c r="BH56" s="17"/>
      <c r="BI56" s="17"/>
      <c r="BJ56" s="26"/>
      <c r="BK56" s="3"/>
      <c r="BL56" s="36"/>
      <c r="BM56" s="44"/>
      <c r="BN56" s="44"/>
      <c r="BO56" s="44"/>
      <c r="BP56" s="44"/>
      <c r="BQ56" s="44"/>
      <c r="BR56" s="44"/>
      <c r="BS56" s="44"/>
      <c r="BT56" s="44"/>
      <c r="BU56" s="44"/>
      <c r="BV56" s="44"/>
      <c r="BW56" s="44"/>
      <c r="BX56" s="44"/>
      <c r="BY56" s="44"/>
      <c r="BZ56" s="58"/>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6"/>
      <c r="BM57" s="44"/>
      <c r="BN57" s="44"/>
      <c r="BO57" s="44"/>
      <c r="BP57" s="44"/>
      <c r="BQ57" s="44"/>
      <c r="BR57" s="44"/>
      <c r="BS57" s="44"/>
      <c r="BT57" s="44"/>
      <c r="BU57" s="44"/>
      <c r="BV57" s="44"/>
      <c r="BW57" s="44"/>
      <c r="BX57" s="44"/>
      <c r="BY57" s="44"/>
      <c r="BZ57" s="58"/>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6"/>
      <c r="BM58" s="44"/>
      <c r="BN58" s="44"/>
      <c r="BO58" s="44"/>
      <c r="BP58" s="44"/>
      <c r="BQ58" s="44"/>
      <c r="BR58" s="44"/>
      <c r="BS58" s="44"/>
      <c r="BT58" s="44"/>
      <c r="BU58" s="44"/>
      <c r="BV58" s="44"/>
      <c r="BW58" s="44"/>
      <c r="BX58" s="44"/>
      <c r="BY58" s="44"/>
      <c r="BZ58" s="58"/>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6"/>
      <c r="BM59" s="44"/>
      <c r="BN59" s="44"/>
      <c r="BO59" s="44"/>
      <c r="BP59" s="44"/>
      <c r="BQ59" s="44"/>
      <c r="BR59" s="44"/>
      <c r="BS59" s="44"/>
      <c r="BT59" s="44"/>
      <c r="BU59" s="44"/>
      <c r="BV59" s="44"/>
      <c r="BW59" s="44"/>
      <c r="BX59" s="44"/>
      <c r="BY59" s="44"/>
      <c r="BZ59" s="58"/>
    </row>
    <row r="60" spans="1:78" ht="13.5" customHeight="1">
      <c r="A60" s="3"/>
      <c r="B60" s="10" t="s">
        <v>46</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6"/>
      <c r="BM60" s="44"/>
      <c r="BN60" s="44"/>
      <c r="BO60" s="44"/>
      <c r="BP60" s="44"/>
      <c r="BQ60" s="44"/>
      <c r="BR60" s="44"/>
      <c r="BS60" s="44"/>
      <c r="BT60" s="44"/>
      <c r="BU60" s="44"/>
      <c r="BV60" s="44"/>
      <c r="BW60" s="44"/>
      <c r="BX60" s="44"/>
      <c r="BY60" s="44"/>
      <c r="BZ60" s="58"/>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6"/>
      <c r="BM61" s="44"/>
      <c r="BN61" s="44"/>
      <c r="BO61" s="44"/>
      <c r="BP61" s="44"/>
      <c r="BQ61" s="44"/>
      <c r="BR61" s="44"/>
      <c r="BS61" s="44"/>
      <c r="BT61" s="44"/>
      <c r="BU61" s="44"/>
      <c r="BV61" s="44"/>
      <c r="BW61" s="44"/>
      <c r="BX61" s="44"/>
      <c r="BY61" s="44"/>
      <c r="BZ61" s="58"/>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6"/>
      <c r="BM62" s="44"/>
      <c r="BN62" s="44"/>
      <c r="BO62" s="44"/>
      <c r="BP62" s="44"/>
      <c r="BQ62" s="44"/>
      <c r="BR62" s="44"/>
      <c r="BS62" s="44"/>
      <c r="BT62" s="44"/>
      <c r="BU62" s="44"/>
      <c r="BV62" s="44"/>
      <c r="BW62" s="44"/>
      <c r="BX62" s="44"/>
      <c r="BY62" s="44"/>
      <c r="BZ62" s="58"/>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7"/>
      <c r="BM63" s="45"/>
      <c r="BN63" s="45"/>
      <c r="BO63" s="45"/>
      <c r="BP63" s="45"/>
      <c r="BQ63" s="45"/>
      <c r="BR63" s="45"/>
      <c r="BS63" s="45"/>
      <c r="BT63" s="45"/>
      <c r="BU63" s="45"/>
      <c r="BV63" s="45"/>
      <c r="BW63" s="45"/>
      <c r="BX63" s="45"/>
      <c r="BY63" s="45"/>
      <c r="BZ63" s="59"/>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50</v>
      </c>
      <c r="BM64" s="42"/>
      <c r="BN64" s="42"/>
      <c r="BO64" s="42"/>
      <c r="BP64" s="42"/>
      <c r="BQ64" s="42"/>
      <c r="BR64" s="42"/>
      <c r="BS64" s="42"/>
      <c r="BT64" s="42"/>
      <c r="BU64" s="42"/>
      <c r="BV64" s="42"/>
      <c r="BW64" s="42"/>
      <c r="BX64" s="42"/>
      <c r="BY64" s="42"/>
      <c r="BZ64" s="56"/>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3"/>
      <c r="BN65" s="43"/>
      <c r="BO65" s="43"/>
      <c r="BP65" s="43"/>
      <c r="BQ65" s="43"/>
      <c r="BR65" s="43"/>
      <c r="BS65" s="43"/>
      <c r="BT65" s="43"/>
      <c r="BU65" s="43"/>
      <c r="BV65" s="43"/>
      <c r="BW65" s="43"/>
      <c r="BX65" s="43"/>
      <c r="BY65" s="43"/>
      <c r="BZ65" s="57"/>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6" t="s">
        <v>121</v>
      </c>
      <c r="BM66" s="44"/>
      <c r="BN66" s="44"/>
      <c r="BO66" s="44"/>
      <c r="BP66" s="44"/>
      <c r="BQ66" s="44"/>
      <c r="BR66" s="44"/>
      <c r="BS66" s="44"/>
      <c r="BT66" s="44"/>
      <c r="BU66" s="44"/>
      <c r="BV66" s="44"/>
      <c r="BW66" s="44"/>
      <c r="BX66" s="44"/>
      <c r="BY66" s="44"/>
      <c r="BZ66" s="58"/>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6"/>
      <c r="BM67" s="44"/>
      <c r="BN67" s="44"/>
      <c r="BO67" s="44"/>
      <c r="BP67" s="44"/>
      <c r="BQ67" s="44"/>
      <c r="BR67" s="44"/>
      <c r="BS67" s="44"/>
      <c r="BT67" s="44"/>
      <c r="BU67" s="44"/>
      <c r="BV67" s="44"/>
      <c r="BW67" s="44"/>
      <c r="BX67" s="44"/>
      <c r="BY67" s="44"/>
      <c r="BZ67" s="58"/>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6"/>
      <c r="BM68" s="44"/>
      <c r="BN68" s="44"/>
      <c r="BO68" s="44"/>
      <c r="BP68" s="44"/>
      <c r="BQ68" s="44"/>
      <c r="BR68" s="44"/>
      <c r="BS68" s="44"/>
      <c r="BT68" s="44"/>
      <c r="BU68" s="44"/>
      <c r="BV68" s="44"/>
      <c r="BW68" s="44"/>
      <c r="BX68" s="44"/>
      <c r="BY68" s="44"/>
      <c r="BZ68" s="58"/>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6"/>
      <c r="BM69" s="44"/>
      <c r="BN69" s="44"/>
      <c r="BO69" s="44"/>
      <c r="BP69" s="44"/>
      <c r="BQ69" s="44"/>
      <c r="BR69" s="44"/>
      <c r="BS69" s="44"/>
      <c r="BT69" s="44"/>
      <c r="BU69" s="44"/>
      <c r="BV69" s="44"/>
      <c r="BW69" s="44"/>
      <c r="BX69" s="44"/>
      <c r="BY69" s="44"/>
      <c r="BZ69" s="58"/>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6"/>
      <c r="BM70" s="44"/>
      <c r="BN70" s="44"/>
      <c r="BO70" s="44"/>
      <c r="BP70" s="44"/>
      <c r="BQ70" s="44"/>
      <c r="BR70" s="44"/>
      <c r="BS70" s="44"/>
      <c r="BT70" s="44"/>
      <c r="BU70" s="44"/>
      <c r="BV70" s="44"/>
      <c r="BW70" s="44"/>
      <c r="BX70" s="44"/>
      <c r="BY70" s="44"/>
      <c r="BZ70" s="58"/>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6"/>
      <c r="BM71" s="44"/>
      <c r="BN71" s="44"/>
      <c r="BO71" s="44"/>
      <c r="BP71" s="44"/>
      <c r="BQ71" s="44"/>
      <c r="BR71" s="44"/>
      <c r="BS71" s="44"/>
      <c r="BT71" s="44"/>
      <c r="BU71" s="44"/>
      <c r="BV71" s="44"/>
      <c r="BW71" s="44"/>
      <c r="BX71" s="44"/>
      <c r="BY71" s="44"/>
      <c r="BZ71" s="58"/>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6"/>
      <c r="BM72" s="44"/>
      <c r="BN72" s="44"/>
      <c r="BO72" s="44"/>
      <c r="BP72" s="44"/>
      <c r="BQ72" s="44"/>
      <c r="BR72" s="44"/>
      <c r="BS72" s="44"/>
      <c r="BT72" s="44"/>
      <c r="BU72" s="44"/>
      <c r="BV72" s="44"/>
      <c r="BW72" s="44"/>
      <c r="BX72" s="44"/>
      <c r="BY72" s="44"/>
      <c r="BZ72" s="58"/>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6"/>
      <c r="BM73" s="44"/>
      <c r="BN73" s="44"/>
      <c r="BO73" s="44"/>
      <c r="BP73" s="44"/>
      <c r="BQ73" s="44"/>
      <c r="BR73" s="44"/>
      <c r="BS73" s="44"/>
      <c r="BT73" s="44"/>
      <c r="BU73" s="44"/>
      <c r="BV73" s="44"/>
      <c r="BW73" s="44"/>
      <c r="BX73" s="44"/>
      <c r="BY73" s="44"/>
      <c r="BZ73" s="58"/>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6"/>
      <c r="BM74" s="44"/>
      <c r="BN74" s="44"/>
      <c r="BO74" s="44"/>
      <c r="BP74" s="44"/>
      <c r="BQ74" s="44"/>
      <c r="BR74" s="44"/>
      <c r="BS74" s="44"/>
      <c r="BT74" s="44"/>
      <c r="BU74" s="44"/>
      <c r="BV74" s="44"/>
      <c r="BW74" s="44"/>
      <c r="BX74" s="44"/>
      <c r="BY74" s="44"/>
      <c r="BZ74" s="58"/>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6"/>
      <c r="BM75" s="44"/>
      <c r="BN75" s="44"/>
      <c r="BO75" s="44"/>
      <c r="BP75" s="44"/>
      <c r="BQ75" s="44"/>
      <c r="BR75" s="44"/>
      <c r="BS75" s="44"/>
      <c r="BT75" s="44"/>
      <c r="BU75" s="44"/>
      <c r="BV75" s="44"/>
      <c r="BW75" s="44"/>
      <c r="BX75" s="44"/>
      <c r="BY75" s="44"/>
      <c r="BZ75" s="58"/>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6"/>
      <c r="BM76" s="44"/>
      <c r="BN76" s="44"/>
      <c r="BO76" s="44"/>
      <c r="BP76" s="44"/>
      <c r="BQ76" s="44"/>
      <c r="BR76" s="44"/>
      <c r="BS76" s="44"/>
      <c r="BT76" s="44"/>
      <c r="BU76" s="44"/>
      <c r="BV76" s="44"/>
      <c r="BW76" s="44"/>
      <c r="BX76" s="44"/>
      <c r="BY76" s="44"/>
      <c r="BZ76" s="58"/>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6"/>
      <c r="BM77" s="44"/>
      <c r="BN77" s="44"/>
      <c r="BO77" s="44"/>
      <c r="BP77" s="44"/>
      <c r="BQ77" s="44"/>
      <c r="BR77" s="44"/>
      <c r="BS77" s="44"/>
      <c r="BT77" s="44"/>
      <c r="BU77" s="44"/>
      <c r="BV77" s="44"/>
      <c r="BW77" s="44"/>
      <c r="BX77" s="44"/>
      <c r="BY77" s="44"/>
      <c r="BZ77" s="58"/>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6"/>
      <c r="BM78" s="44"/>
      <c r="BN78" s="44"/>
      <c r="BO78" s="44"/>
      <c r="BP78" s="44"/>
      <c r="BQ78" s="44"/>
      <c r="BR78" s="44"/>
      <c r="BS78" s="44"/>
      <c r="BT78" s="44"/>
      <c r="BU78" s="44"/>
      <c r="BV78" s="44"/>
      <c r="BW78" s="44"/>
      <c r="BX78" s="44"/>
      <c r="BY78" s="44"/>
      <c r="BZ78" s="58"/>
    </row>
    <row r="79" spans="1:78" ht="13.5" customHeight="1">
      <c r="A79" s="3"/>
      <c r="B79" s="11"/>
      <c r="C79" s="17" t="s">
        <v>20</v>
      </c>
      <c r="D79" s="17"/>
      <c r="E79" s="17"/>
      <c r="F79" s="17"/>
      <c r="G79" s="17"/>
      <c r="H79" s="17"/>
      <c r="I79" s="17"/>
      <c r="J79" s="17"/>
      <c r="K79" s="17"/>
      <c r="L79" s="17"/>
      <c r="M79" s="17"/>
      <c r="N79" s="17"/>
      <c r="O79" s="17"/>
      <c r="P79" s="17"/>
      <c r="Q79" s="17"/>
      <c r="R79" s="17"/>
      <c r="S79" s="17"/>
      <c r="T79" s="17"/>
      <c r="U79" s="21"/>
      <c r="V79" s="21"/>
      <c r="W79" s="17" t="s">
        <v>53</v>
      </c>
      <c r="X79" s="17"/>
      <c r="Y79" s="17"/>
      <c r="Z79" s="17"/>
      <c r="AA79" s="17"/>
      <c r="AB79" s="17"/>
      <c r="AC79" s="17"/>
      <c r="AD79" s="17"/>
      <c r="AE79" s="17"/>
      <c r="AF79" s="17"/>
      <c r="AG79" s="17"/>
      <c r="AH79" s="17"/>
      <c r="AI79" s="17"/>
      <c r="AJ79" s="17"/>
      <c r="AK79" s="17"/>
      <c r="AL79" s="17"/>
      <c r="AM79" s="17"/>
      <c r="AN79" s="17"/>
      <c r="AO79" s="21"/>
      <c r="AP79" s="21"/>
      <c r="AQ79" s="17" t="s">
        <v>55</v>
      </c>
      <c r="AR79" s="17"/>
      <c r="AS79" s="17"/>
      <c r="AT79" s="17"/>
      <c r="AU79" s="17"/>
      <c r="AV79" s="17"/>
      <c r="AW79" s="17"/>
      <c r="AX79" s="17"/>
      <c r="AY79" s="17"/>
      <c r="AZ79" s="17"/>
      <c r="BA79" s="17"/>
      <c r="BB79" s="17"/>
      <c r="BC79" s="17"/>
      <c r="BD79" s="17"/>
      <c r="BE79" s="17"/>
      <c r="BF79" s="17"/>
      <c r="BG79" s="17"/>
      <c r="BH79" s="17"/>
      <c r="BI79" s="16"/>
      <c r="BJ79" s="26"/>
      <c r="BK79" s="3"/>
      <c r="BL79" s="36"/>
      <c r="BM79" s="44"/>
      <c r="BN79" s="44"/>
      <c r="BO79" s="44"/>
      <c r="BP79" s="44"/>
      <c r="BQ79" s="44"/>
      <c r="BR79" s="44"/>
      <c r="BS79" s="44"/>
      <c r="BT79" s="44"/>
      <c r="BU79" s="44"/>
      <c r="BV79" s="44"/>
      <c r="BW79" s="44"/>
      <c r="BX79" s="44"/>
      <c r="BY79" s="44"/>
      <c r="BZ79" s="58"/>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6"/>
      <c r="BM80" s="44"/>
      <c r="BN80" s="44"/>
      <c r="BO80" s="44"/>
      <c r="BP80" s="44"/>
      <c r="BQ80" s="44"/>
      <c r="BR80" s="44"/>
      <c r="BS80" s="44"/>
      <c r="BT80" s="44"/>
      <c r="BU80" s="44"/>
      <c r="BV80" s="44"/>
      <c r="BW80" s="44"/>
      <c r="BX80" s="44"/>
      <c r="BY80" s="44"/>
      <c r="BZ80" s="58"/>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6"/>
      <c r="BM81" s="44"/>
      <c r="BN81" s="44"/>
      <c r="BO81" s="44"/>
      <c r="BP81" s="44"/>
      <c r="BQ81" s="44"/>
      <c r="BR81" s="44"/>
      <c r="BS81" s="44"/>
      <c r="BT81" s="44"/>
      <c r="BU81" s="44"/>
      <c r="BV81" s="44"/>
      <c r="BW81" s="44"/>
      <c r="BX81" s="44"/>
      <c r="BY81" s="44"/>
      <c r="BZ81" s="58"/>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7"/>
      <c r="BM82" s="45"/>
      <c r="BN82" s="45"/>
      <c r="BO82" s="45"/>
      <c r="BP82" s="45"/>
      <c r="BQ82" s="45"/>
      <c r="BR82" s="45"/>
      <c r="BS82" s="45"/>
      <c r="BT82" s="45"/>
      <c r="BU82" s="45"/>
      <c r="BV82" s="45"/>
      <c r="BW82" s="45"/>
      <c r="BX82" s="45"/>
      <c r="BY82" s="45"/>
      <c r="BZ82" s="59"/>
    </row>
    <row r="83" spans="1:78">
      <c r="C83" s="3" t="s">
        <v>18</v>
      </c>
    </row>
    <row r="84" spans="1:78">
      <c r="C84" s="20" t="s">
        <v>32</v>
      </c>
    </row>
    <row r="85" spans="1:78" hidden="1">
      <c r="B85" s="13" t="s">
        <v>11</v>
      </c>
      <c r="C85" s="13"/>
      <c r="D85" s="13"/>
      <c r="E85" s="13" t="s">
        <v>56</v>
      </c>
      <c r="F85" s="13" t="s">
        <v>33</v>
      </c>
      <c r="G85" s="13" t="s">
        <v>57</v>
      </c>
      <c r="H85" s="13" t="s">
        <v>59</v>
      </c>
      <c r="I85" s="13" t="s">
        <v>60</v>
      </c>
      <c r="J85" s="13" t="s">
        <v>28</v>
      </c>
      <c r="K85" s="13" t="s">
        <v>62</v>
      </c>
      <c r="L85" s="13" t="s">
        <v>54</v>
      </c>
      <c r="M85" s="13" t="s">
        <v>63</v>
      </c>
      <c r="N85" s="13" t="s">
        <v>58</v>
      </c>
      <c r="O85" s="13" t="s">
        <v>35</v>
      </c>
    </row>
    <row r="86" spans="1:78" hidden="1">
      <c r="B86" s="13"/>
      <c r="C86" s="13"/>
      <c r="D86" s="13"/>
      <c r="E86" s="13" t="str">
        <f>データ!AI6</f>
        <v>【108.57】</v>
      </c>
      <c r="F86" s="13" t="str">
        <f>データ!AT6</f>
        <v>【4.38】</v>
      </c>
      <c r="G86" s="13" t="str">
        <f>データ!BE6</f>
        <v>【59.95】</v>
      </c>
      <c r="H86" s="13" t="str">
        <f>データ!BP6</f>
        <v>【728.30】</v>
      </c>
      <c r="I86" s="13" t="str">
        <f>データ!CA6</f>
        <v>【100.04】</v>
      </c>
      <c r="J86" s="13" t="str">
        <f>データ!CL6</f>
        <v>【137.82】</v>
      </c>
      <c r="K86" s="13" t="str">
        <f>データ!CW6</f>
        <v>【60.09】</v>
      </c>
      <c r="L86" s="13" t="str">
        <f>データ!DH6</f>
        <v>【94.90】</v>
      </c>
      <c r="M86" s="13" t="str">
        <f>データ!DS6</f>
        <v>【37.36】</v>
      </c>
      <c r="N86" s="13" t="str">
        <f>データ!ED6</f>
        <v>【4.96】</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topLeftCell="DX1" workbookViewId="0"/>
  </sheetViews>
  <sheetFormatPr defaultRowHeight="13.5"/>
  <cols>
    <col min="1" max="1" width="9" style="1" customWidth="1"/>
    <col min="2" max="144" width="11.875" style="1" customWidth="1"/>
    <col min="145" max="16384" width="9" style="1" customWidth="1"/>
  </cols>
  <sheetData>
    <row r="1" spans="1:148">
      <c r="A1" s="1" t="s">
        <v>64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1" t="s">
        <v>65</v>
      </c>
      <c r="B2" s="61">
        <f t="shared" ref="B2:EO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c r="EO2" s="61">
        <f t="shared" si="0"/>
        <v>144</v>
      </c>
    </row>
    <row r="3" spans="1:148">
      <c r="A3" s="61" t="s">
        <v>44</v>
      </c>
      <c r="B3" s="63" t="s">
        <v>66</v>
      </c>
      <c r="C3" s="63" t="s">
        <v>48</v>
      </c>
      <c r="D3" s="63" t="s">
        <v>23</v>
      </c>
      <c r="E3" s="63" t="s">
        <v>41</v>
      </c>
      <c r="F3" s="63" t="s">
        <v>61</v>
      </c>
      <c r="G3" s="63" t="s">
        <v>67</v>
      </c>
      <c r="H3" s="69" t="s">
        <v>4</v>
      </c>
      <c r="I3" s="72"/>
      <c r="J3" s="72"/>
      <c r="K3" s="72"/>
      <c r="L3" s="72"/>
      <c r="M3" s="72"/>
      <c r="N3" s="72"/>
      <c r="O3" s="72"/>
      <c r="P3" s="72"/>
      <c r="Q3" s="72"/>
      <c r="R3" s="72"/>
      <c r="S3" s="72"/>
      <c r="T3" s="72"/>
      <c r="U3" s="72"/>
      <c r="V3" s="72"/>
      <c r="W3" s="72"/>
      <c r="X3" s="77"/>
      <c r="Y3" s="80"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1" t="s">
        <v>69</v>
      </c>
      <c r="B4" s="64"/>
      <c r="C4" s="64"/>
      <c r="D4" s="64"/>
      <c r="E4" s="64"/>
      <c r="F4" s="64"/>
      <c r="G4" s="64"/>
      <c r="H4" s="70"/>
      <c r="I4" s="73"/>
      <c r="J4" s="73"/>
      <c r="K4" s="73"/>
      <c r="L4" s="73"/>
      <c r="M4" s="73"/>
      <c r="N4" s="73"/>
      <c r="O4" s="73"/>
      <c r="P4" s="73"/>
      <c r="Q4" s="73"/>
      <c r="R4" s="73"/>
      <c r="S4" s="73"/>
      <c r="T4" s="73"/>
      <c r="U4" s="73"/>
      <c r="V4" s="73"/>
      <c r="W4" s="73"/>
      <c r="X4" s="78"/>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8">
      <c r="A5" s="61" t="s">
        <v>81</v>
      </c>
      <c r="B5" s="65"/>
      <c r="C5" s="65"/>
      <c r="D5" s="65"/>
      <c r="E5" s="65"/>
      <c r="F5" s="65"/>
      <c r="G5" s="65"/>
      <c r="H5" s="71" t="s">
        <v>82</v>
      </c>
      <c r="I5" s="71" t="s">
        <v>83</v>
      </c>
      <c r="J5" s="71" t="s">
        <v>84</v>
      </c>
      <c r="K5" s="71" t="s">
        <v>85</v>
      </c>
      <c r="L5" s="71" t="s">
        <v>86</v>
      </c>
      <c r="M5" s="71" t="s">
        <v>2</v>
      </c>
      <c r="N5" s="71" t="s">
        <v>87</v>
      </c>
      <c r="O5" s="71" t="s">
        <v>88</v>
      </c>
      <c r="P5" s="71" t="s">
        <v>89</v>
      </c>
      <c r="Q5" s="71" t="s">
        <v>90</v>
      </c>
      <c r="R5" s="71" t="s">
        <v>91</v>
      </c>
      <c r="S5" s="71" t="s">
        <v>92</v>
      </c>
      <c r="T5" s="71" t="s">
        <v>93</v>
      </c>
      <c r="U5" s="71" t="s">
        <v>94</v>
      </c>
      <c r="V5" s="71" t="s">
        <v>95</v>
      </c>
      <c r="W5" s="71" t="s">
        <v>96</v>
      </c>
      <c r="X5" s="71" t="s">
        <v>97</v>
      </c>
      <c r="Y5" s="71" t="s">
        <v>38</v>
      </c>
      <c r="Z5" s="71" t="s">
        <v>98</v>
      </c>
      <c r="AA5" s="71" t="s">
        <v>99</v>
      </c>
      <c r="AB5" s="71" t="s">
        <v>100</v>
      </c>
      <c r="AC5" s="71" t="s">
        <v>101</v>
      </c>
      <c r="AD5" s="71" t="s">
        <v>102</v>
      </c>
      <c r="AE5" s="71" t="s">
        <v>103</v>
      </c>
      <c r="AF5" s="71" t="s">
        <v>104</v>
      </c>
      <c r="AG5" s="71" t="s">
        <v>105</v>
      </c>
      <c r="AH5" s="71" t="s">
        <v>106</v>
      </c>
      <c r="AI5" s="71" t="s">
        <v>11</v>
      </c>
      <c r="AJ5" s="71" t="s">
        <v>38</v>
      </c>
      <c r="AK5" s="71" t="s">
        <v>98</v>
      </c>
      <c r="AL5" s="71" t="s">
        <v>99</v>
      </c>
      <c r="AM5" s="71" t="s">
        <v>100</v>
      </c>
      <c r="AN5" s="71" t="s">
        <v>101</v>
      </c>
      <c r="AO5" s="71" t="s">
        <v>102</v>
      </c>
      <c r="AP5" s="71" t="s">
        <v>103</v>
      </c>
      <c r="AQ5" s="71" t="s">
        <v>104</v>
      </c>
      <c r="AR5" s="71" t="s">
        <v>105</v>
      </c>
      <c r="AS5" s="71" t="s">
        <v>106</v>
      </c>
      <c r="AT5" s="71" t="s">
        <v>107</v>
      </c>
      <c r="AU5" s="71" t="s">
        <v>38</v>
      </c>
      <c r="AV5" s="71" t="s">
        <v>98</v>
      </c>
      <c r="AW5" s="71" t="s">
        <v>99</v>
      </c>
      <c r="AX5" s="71" t="s">
        <v>100</v>
      </c>
      <c r="AY5" s="71" t="s">
        <v>101</v>
      </c>
      <c r="AZ5" s="71" t="s">
        <v>102</v>
      </c>
      <c r="BA5" s="71" t="s">
        <v>103</v>
      </c>
      <c r="BB5" s="71" t="s">
        <v>104</v>
      </c>
      <c r="BC5" s="71" t="s">
        <v>105</v>
      </c>
      <c r="BD5" s="71" t="s">
        <v>106</v>
      </c>
      <c r="BE5" s="71" t="s">
        <v>107</v>
      </c>
      <c r="BF5" s="71" t="s">
        <v>38</v>
      </c>
      <c r="BG5" s="71" t="s">
        <v>98</v>
      </c>
      <c r="BH5" s="71" t="s">
        <v>99</v>
      </c>
      <c r="BI5" s="71" t="s">
        <v>100</v>
      </c>
      <c r="BJ5" s="71" t="s">
        <v>101</v>
      </c>
      <c r="BK5" s="71" t="s">
        <v>102</v>
      </c>
      <c r="BL5" s="71" t="s">
        <v>103</v>
      </c>
      <c r="BM5" s="71" t="s">
        <v>104</v>
      </c>
      <c r="BN5" s="71" t="s">
        <v>105</v>
      </c>
      <c r="BO5" s="71" t="s">
        <v>106</v>
      </c>
      <c r="BP5" s="71" t="s">
        <v>107</v>
      </c>
      <c r="BQ5" s="71" t="s">
        <v>38</v>
      </c>
      <c r="BR5" s="71" t="s">
        <v>98</v>
      </c>
      <c r="BS5" s="71" t="s">
        <v>99</v>
      </c>
      <c r="BT5" s="71" t="s">
        <v>100</v>
      </c>
      <c r="BU5" s="71" t="s">
        <v>101</v>
      </c>
      <c r="BV5" s="71" t="s">
        <v>102</v>
      </c>
      <c r="BW5" s="71" t="s">
        <v>103</v>
      </c>
      <c r="BX5" s="71" t="s">
        <v>104</v>
      </c>
      <c r="BY5" s="71" t="s">
        <v>105</v>
      </c>
      <c r="BZ5" s="71" t="s">
        <v>106</v>
      </c>
      <c r="CA5" s="71" t="s">
        <v>107</v>
      </c>
      <c r="CB5" s="71" t="s">
        <v>38</v>
      </c>
      <c r="CC5" s="71" t="s">
        <v>98</v>
      </c>
      <c r="CD5" s="71" t="s">
        <v>99</v>
      </c>
      <c r="CE5" s="71" t="s">
        <v>100</v>
      </c>
      <c r="CF5" s="71" t="s">
        <v>101</v>
      </c>
      <c r="CG5" s="71" t="s">
        <v>102</v>
      </c>
      <c r="CH5" s="71" t="s">
        <v>103</v>
      </c>
      <c r="CI5" s="71" t="s">
        <v>104</v>
      </c>
      <c r="CJ5" s="71" t="s">
        <v>105</v>
      </c>
      <c r="CK5" s="71" t="s">
        <v>106</v>
      </c>
      <c r="CL5" s="71" t="s">
        <v>107</v>
      </c>
      <c r="CM5" s="71" t="s">
        <v>38</v>
      </c>
      <c r="CN5" s="71" t="s">
        <v>98</v>
      </c>
      <c r="CO5" s="71" t="s">
        <v>99</v>
      </c>
      <c r="CP5" s="71" t="s">
        <v>100</v>
      </c>
      <c r="CQ5" s="71" t="s">
        <v>101</v>
      </c>
      <c r="CR5" s="71" t="s">
        <v>102</v>
      </c>
      <c r="CS5" s="71" t="s">
        <v>103</v>
      </c>
      <c r="CT5" s="71" t="s">
        <v>104</v>
      </c>
      <c r="CU5" s="71" t="s">
        <v>105</v>
      </c>
      <c r="CV5" s="71" t="s">
        <v>106</v>
      </c>
      <c r="CW5" s="71" t="s">
        <v>107</v>
      </c>
      <c r="CX5" s="71" t="s">
        <v>38</v>
      </c>
      <c r="CY5" s="71" t="s">
        <v>98</v>
      </c>
      <c r="CZ5" s="71" t="s">
        <v>99</v>
      </c>
      <c r="DA5" s="71" t="s">
        <v>100</v>
      </c>
      <c r="DB5" s="71" t="s">
        <v>101</v>
      </c>
      <c r="DC5" s="71" t="s">
        <v>102</v>
      </c>
      <c r="DD5" s="71" t="s">
        <v>103</v>
      </c>
      <c r="DE5" s="71" t="s">
        <v>104</v>
      </c>
      <c r="DF5" s="71" t="s">
        <v>105</v>
      </c>
      <c r="DG5" s="71" t="s">
        <v>106</v>
      </c>
      <c r="DH5" s="71" t="s">
        <v>107</v>
      </c>
      <c r="DI5" s="71" t="s">
        <v>38</v>
      </c>
      <c r="DJ5" s="71" t="s">
        <v>98</v>
      </c>
      <c r="DK5" s="71" t="s">
        <v>99</v>
      </c>
      <c r="DL5" s="71" t="s">
        <v>100</v>
      </c>
      <c r="DM5" s="71" t="s">
        <v>101</v>
      </c>
      <c r="DN5" s="71" t="s">
        <v>102</v>
      </c>
      <c r="DO5" s="71" t="s">
        <v>103</v>
      </c>
      <c r="DP5" s="71" t="s">
        <v>104</v>
      </c>
      <c r="DQ5" s="71" t="s">
        <v>105</v>
      </c>
      <c r="DR5" s="71" t="s">
        <v>106</v>
      </c>
      <c r="DS5" s="71" t="s">
        <v>107</v>
      </c>
      <c r="DT5" s="71" t="s">
        <v>38</v>
      </c>
      <c r="DU5" s="71" t="s">
        <v>98</v>
      </c>
      <c r="DV5" s="71" t="s">
        <v>99</v>
      </c>
      <c r="DW5" s="71" t="s">
        <v>100</v>
      </c>
      <c r="DX5" s="71" t="s">
        <v>101</v>
      </c>
      <c r="DY5" s="71" t="s">
        <v>102</v>
      </c>
      <c r="DZ5" s="71" t="s">
        <v>103</v>
      </c>
      <c r="EA5" s="71" t="s">
        <v>104</v>
      </c>
      <c r="EB5" s="71" t="s">
        <v>105</v>
      </c>
      <c r="EC5" s="71" t="s">
        <v>106</v>
      </c>
      <c r="ED5" s="71" t="s">
        <v>107</v>
      </c>
      <c r="EE5" s="71" t="s">
        <v>38</v>
      </c>
      <c r="EF5" s="71" t="s">
        <v>98</v>
      </c>
      <c r="EG5" s="71" t="s">
        <v>99</v>
      </c>
      <c r="EH5" s="71" t="s">
        <v>100</v>
      </c>
      <c r="EI5" s="71" t="s">
        <v>101</v>
      </c>
      <c r="EJ5" s="71" t="s">
        <v>102</v>
      </c>
      <c r="EK5" s="71" t="s">
        <v>103</v>
      </c>
      <c r="EL5" s="71" t="s">
        <v>104</v>
      </c>
      <c r="EM5" s="71" t="s">
        <v>105</v>
      </c>
      <c r="EN5" s="71" t="s">
        <v>106</v>
      </c>
      <c r="EO5" s="71" t="s">
        <v>107</v>
      </c>
    </row>
    <row r="6" spans="1:148" s="60" customFormat="1">
      <c r="A6" s="61" t="s">
        <v>108</v>
      </c>
      <c r="B6" s="66">
        <f t="shared" ref="B6:X6" si="1">B7</f>
        <v>2016</v>
      </c>
      <c r="C6" s="66">
        <f t="shared" si="1"/>
        <v>272094</v>
      </c>
      <c r="D6" s="66">
        <f t="shared" si="1"/>
        <v>46</v>
      </c>
      <c r="E6" s="66">
        <f t="shared" si="1"/>
        <v>17</v>
      </c>
      <c r="F6" s="66">
        <f t="shared" si="1"/>
        <v>1</v>
      </c>
      <c r="G6" s="66">
        <f t="shared" si="1"/>
        <v>0</v>
      </c>
      <c r="H6" s="66" t="str">
        <f t="shared" si="1"/>
        <v>大阪府　守口市</v>
      </c>
      <c r="I6" s="66" t="str">
        <f t="shared" si="1"/>
        <v>法適用</v>
      </c>
      <c r="J6" s="66" t="str">
        <f t="shared" si="1"/>
        <v>下水道事業</v>
      </c>
      <c r="K6" s="66" t="str">
        <f t="shared" si="1"/>
        <v>公共下水道</v>
      </c>
      <c r="L6" s="66" t="str">
        <f t="shared" si="1"/>
        <v>Aa</v>
      </c>
      <c r="M6" s="66">
        <f t="shared" si="1"/>
        <v>0</v>
      </c>
      <c r="N6" s="74" t="str">
        <f t="shared" si="1"/>
        <v>-</v>
      </c>
      <c r="O6" s="74">
        <f t="shared" si="1"/>
        <v>60.83</v>
      </c>
      <c r="P6" s="74">
        <f t="shared" si="1"/>
        <v>99.99</v>
      </c>
      <c r="Q6" s="74">
        <f t="shared" si="1"/>
        <v>62.3</v>
      </c>
      <c r="R6" s="74">
        <f t="shared" si="1"/>
        <v>2018</v>
      </c>
      <c r="S6" s="74">
        <f t="shared" si="1"/>
        <v>143983</v>
      </c>
      <c r="T6" s="74">
        <f t="shared" si="1"/>
        <v>12.71</v>
      </c>
      <c r="U6" s="74">
        <f t="shared" si="1"/>
        <v>11328.32</v>
      </c>
      <c r="V6" s="74">
        <f t="shared" si="1"/>
        <v>143811</v>
      </c>
      <c r="W6" s="74">
        <f t="shared" si="1"/>
        <v>11.45</v>
      </c>
      <c r="X6" s="74">
        <f t="shared" si="1"/>
        <v>12559.91</v>
      </c>
      <c r="Y6" s="82" t="str">
        <f t="shared" ref="Y6:AH6" si="2">IF(Y7="",NA(),Y7)</f>
        <v>-</v>
      </c>
      <c r="Z6" s="82" t="str">
        <f t="shared" si="2"/>
        <v>-</v>
      </c>
      <c r="AA6" s="82" t="str">
        <f t="shared" si="2"/>
        <v>-</v>
      </c>
      <c r="AB6" s="82">
        <f t="shared" si="2"/>
        <v>125.69</v>
      </c>
      <c r="AC6" s="82">
        <f t="shared" si="2"/>
        <v>125.36</v>
      </c>
      <c r="AD6" s="82" t="str">
        <f t="shared" si="2"/>
        <v>-</v>
      </c>
      <c r="AE6" s="82" t="str">
        <f t="shared" si="2"/>
        <v>-</v>
      </c>
      <c r="AF6" s="82" t="str">
        <f t="shared" si="2"/>
        <v>-</v>
      </c>
      <c r="AG6" s="82">
        <f t="shared" si="2"/>
        <v>110.25</v>
      </c>
      <c r="AH6" s="82">
        <f t="shared" si="2"/>
        <v>109.82</v>
      </c>
      <c r="AI6" s="74" t="str">
        <f>IF(AI7="","",IF(AI7="-","【-】","【"&amp;SUBSTITUTE(TEXT(AI7,"#,##0.00"),"-","△")&amp;"】"))</f>
        <v>【108.57】</v>
      </c>
      <c r="AJ6" s="82" t="str">
        <f t="shared" ref="AJ6:AS6" si="3">IF(AJ7="",NA(),AJ7)</f>
        <v>-</v>
      </c>
      <c r="AK6" s="82" t="str">
        <f t="shared" si="3"/>
        <v>-</v>
      </c>
      <c r="AL6" s="82" t="str">
        <f t="shared" si="3"/>
        <v>-</v>
      </c>
      <c r="AM6" s="74">
        <f t="shared" si="3"/>
        <v>0</v>
      </c>
      <c r="AN6" s="74">
        <f t="shared" si="3"/>
        <v>0</v>
      </c>
      <c r="AO6" s="82" t="str">
        <f t="shared" si="3"/>
        <v>-</v>
      </c>
      <c r="AP6" s="82" t="str">
        <f t="shared" si="3"/>
        <v>-</v>
      </c>
      <c r="AQ6" s="82" t="str">
        <f t="shared" si="3"/>
        <v>-</v>
      </c>
      <c r="AR6" s="82">
        <f t="shared" si="3"/>
        <v>0.6</v>
      </c>
      <c r="AS6" s="82">
        <f t="shared" si="3"/>
        <v>0.45</v>
      </c>
      <c r="AT6" s="74" t="str">
        <f>IF(AT7="","",IF(AT7="-","【-】","【"&amp;SUBSTITUTE(TEXT(AT7,"#,##0.00"),"-","△")&amp;"】"))</f>
        <v>【4.38】</v>
      </c>
      <c r="AU6" s="82" t="str">
        <f t="shared" ref="AU6:BD6" si="4">IF(AU7="",NA(),AU7)</f>
        <v>-</v>
      </c>
      <c r="AV6" s="82" t="str">
        <f t="shared" si="4"/>
        <v>-</v>
      </c>
      <c r="AW6" s="82" t="str">
        <f t="shared" si="4"/>
        <v>-</v>
      </c>
      <c r="AX6" s="82">
        <f t="shared" si="4"/>
        <v>95.06</v>
      </c>
      <c r="AY6" s="82">
        <f t="shared" si="4"/>
        <v>123.17</v>
      </c>
      <c r="AZ6" s="82" t="str">
        <f t="shared" si="4"/>
        <v>-</v>
      </c>
      <c r="BA6" s="82" t="str">
        <f t="shared" si="4"/>
        <v>-</v>
      </c>
      <c r="BB6" s="82" t="str">
        <f t="shared" si="4"/>
        <v>-</v>
      </c>
      <c r="BC6" s="82">
        <f t="shared" si="4"/>
        <v>65.17</v>
      </c>
      <c r="BD6" s="82">
        <f t="shared" si="4"/>
        <v>67.7</v>
      </c>
      <c r="BE6" s="74" t="str">
        <f>IF(BE7="","",IF(BE7="-","【-】","【"&amp;SUBSTITUTE(TEXT(BE7,"#,##0.00"),"-","△")&amp;"】"))</f>
        <v>【59.95】</v>
      </c>
      <c r="BF6" s="82" t="str">
        <f t="shared" ref="BF6:BO6" si="5">IF(BF7="",NA(),BF7)</f>
        <v>-</v>
      </c>
      <c r="BG6" s="82" t="str">
        <f t="shared" si="5"/>
        <v>-</v>
      </c>
      <c r="BH6" s="82" t="str">
        <f t="shared" si="5"/>
        <v>-</v>
      </c>
      <c r="BI6" s="82">
        <f t="shared" si="5"/>
        <v>235.7</v>
      </c>
      <c r="BJ6" s="82">
        <f t="shared" si="5"/>
        <v>238.71</v>
      </c>
      <c r="BK6" s="82" t="str">
        <f t="shared" si="5"/>
        <v>-</v>
      </c>
      <c r="BL6" s="82" t="str">
        <f t="shared" si="5"/>
        <v>-</v>
      </c>
      <c r="BM6" s="82" t="str">
        <f t="shared" si="5"/>
        <v>-</v>
      </c>
      <c r="BN6" s="82">
        <f t="shared" si="5"/>
        <v>642.57000000000005</v>
      </c>
      <c r="BO6" s="82">
        <f t="shared" si="5"/>
        <v>599.92999999999995</v>
      </c>
      <c r="BP6" s="74" t="str">
        <f>IF(BP7="","",IF(BP7="-","【-】","【"&amp;SUBSTITUTE(TEXT(BP7,"#,##0.00"),"-","△")&amp;"】"))</f>
        <v>【728.30】</v>
      </c>
      <c r="BQ6" s="82" t="str">
        <f t="shared" ref="BQ6:BZ6" si="6">IF(BQ7="",NA(),BQ7)</f>
        <v>-</v>
      </c>
      <c r="BR6" s="82" t="str">
        <f t="shared" si="6"/>
        <v>-</v>
      </c>
      <c r="BS6" s="82" t="str">
        <f t="shared" si="6"/>
        <v>-</v>
      </c>
      <c r="BT6" s="82">
        <f t="shared" si="6"/>
        <v>155.88</v>
      </c>
      <c r="BU6" s="82">
        <f t="shared" si="6"/>
        <v>155.16</v>
      </c>
      <c r="BV6" s="82" t="str">
        <f t="shared" si="6"/>
        <v>-</v>
      </c>
      <c r="BW6" s="82" t="str">
        <f t="shared" si="6"/>
        <v>-</v>
      </c>
      <c r="BX6" s="82" t="str">
        <f t="shared" si="6"/>
        <v>-</v>
      </c>
      <c r="BY6" s="82">
        <f t="shared" si="6"/>
        <v>94.3</v>
      </c>
      <c r="BZ6" s="82">
        <f t="shared" si="6"/>
        <v>95.76</v>
      </c>
      <c r="CA6" s="74" t="str">
        <f>IF(CA7="","",IF(CA7="-","【-】","【"&amp;SUBSTITUTE(TEXT(CA7,"#,##0.00"),"-","△")&amp;"】"))</f>
        <v>【100.04】</v>
      </c>
      <c r="CB6" s="82" t="str">
        <f t="shared" ref="CB6:CK6" si="7">IF(CB7="",NA(),CB7)</f>
        <v>-</v>
      </c>
      <c r="CC6" s="82" t="str">
        <f t="shared" si="7"/>
        <v>-</v>
      </c>
      <c r="CD6" s="82" t="str">
        <f t="shared" si="7"/>
        <v>-</v>
      </c>
      <c r="CE6" s="82">
        <f t="shared" si="7"/>
        <v>87.63</v>
      </c>
      <c r="CF6" s="82">
        <f t="shared" si="7"/>
        <v>87.3</v>
      </c>
      <c r="CG6" s="82" t="str">
        <f t="shared" si="7"/>
        <v>-</v>
      </c>
      <c r="CH6" s="82" t="str">
        <f t="shared" si="7"/>
        <v>-</v>
      </c>
      <c r="CI6" s="82" t="str">
        <f t="shared" si="7"/>
        <v>-</v>
      </c>
      <c r="CJ6" s="82">
        <f t="shared" si="7"/>
        <v>120.18</v>
      </c>
      <c r="CK6" s="82">
        <f t="shared" si="7"/>
        <v>119</v>
      </c>
      <c r="CL6" s="74" t="str">
        <f>IF(CL7="","",IF(CL7="-","【-】","【"&amp;SUBSTITUTE(TEXT(CL7,"#,##0.00"),"-","△")&amp;"】"))</f>
        <v>【137.82】</v>
      </c>
      <c r="CM6" s="82" t="str">
        <f t="shared" ref="CM6:CV6" si="8">IF(CM7="",NA(),CM7)</f>
        <v>-</v>
      </c>
      <c r="CN6" s="82" t="str">
        <f t="shared" si="8"/>
        <v>-</v>
      </c>
      <c r="CO6" s="82" t="str">
        <f t="shared" si="8"/>
        <v>-</v>
      </c>
      <c r="CP6" s="82">
        <f t="shared" si="8"/>
        <v>106.33</v>
      </c>
      <c r="CQ6" s="82">
        <f t="shared" si="8"/>
        <v>102.77</v>
      </c>
      <c r="CR6" s="82" t="str">
        <f t="shared" si="8"/>
        <v>-</v>
      </c>
      <c r="CS6" s="82" t="str">
        <f t="shared" si="8"/>
        <v>-</v>
      </c>
      <c r="CT6" s="82" t="str">
        <f t="shared" si="8"/>
        <v>-</v>
      </c>
      <c r="CU6" s="82">
        <f t="shared" si="8"/>
        <v>64.81</v>
      </c>
      <c r="CV6" s="82">
        <f t="shared" si="8"/>
        <v>64.66</v>
      </c>
      <c r="CW6" s="74" t="str">
        <f>IF(CW7="","",IF(CW7="-","【-】","【"&amp;SUBSTITUTE(TEXT(CW7,"#,##0.00"),"-","△")&amp;"】"))</f>
        <v>【60.09】</v>
      </c>
      <c r="CX6" s="82" t="str">
        <f t="shared" ref="CX6:DG6" si="9">IF(CX7="",NA(),CX7)</f>
        <v>-</v>
      </c>
      <c r="CY6" s="82" t="str">
        <f t="shared" si="9"/>
        <v>-</v>
      </c>
      <c r="CZ6" s="82" t="str">
        <f t="shared" si="9"/>
        <v>-</v>
      </c>
      <c r="DA6" s="82">
        <f t="shared" si="9"/>
        <v>99.98</v>
      </c>
      <c r="DB6" s="82">
        <f t="shared" si="9"/>
        <v>99.99</v>
      </c>
      <c r="DC6" s="82" t="str">
        <f t="shared" si="9"/>
        <v>-</v>
      </c>
      <c r="DD6" s="82" t="str">
        <f t="shared" si="9"/>
        <v>-</v>
      </c>
      <c r="DE6" s="82" t="str">
        <f t="shared" si="9"/>
        <v>-</v>
      </c>
      <c r="DF6" s="82">
        <f t="shared" si="9"/>
        <v>96.89</v>
      </c>
      <c r="DG6" s="82">
        <f t="shared" si="9"/>
        <v>97.08</v>
      </c>
      <c r="DH6" s="74" t="str">
        <f>IF(DH7="","",IF(DH7="-","【-】","【"&amp;SUBSTITUTE(TEXT(DH7,"#,##0.00"),"-","△")&amp;"】"))</f>
        <v>【94.90】</v>
      </c>
      <c r="DI6" s="82" t="str">
        <f t="shared" ref="DI6:DR6" si="10">IF(DI7="",NA(),DI7)</f>
        <v>-</v>
      </c>
      <c r="DJ6" s="82" t="str">
        <f t="shared" si="10"/>
        <v>-</v>
      </c>
      <c r="DK6" s="82" t="str">
        <f t="shared" si="10"/>
        <v>-</v>
      </c>
      <c r="DL6" s="82">
        <f t="shared" si="10"/>
        <v>5.0199999999999996</v>
      </c>
      <c r="DM6" s="82">
        <f t="shared" si="10"/>
        <v>10.3</v>
      </c>
      <c r="DN6" s="82" t="str">
        <f t="shared" si="10"/>
        <v>-</v>
      </c>
      <c r="DO6" s="82" t="str">
        <f t="shared" si="10"/>
        <v>-</v>
      </c>
      <c r="DP6" s="82" t="str">
        <f t="shared" si="10"/>
        <v>-</v>
      </c>
      <c r="DQ6" s="82">
        <f t="shared" si="10"/>
        <v>25.8</v>
      </c>
      <c r="DR6" s="82">
        <f t="shared" si="10"/>
        <v>25.28</v>
      </c>
      <c r="DS6" s="74" t="str">
        <f>IF(DS7="","",IF(DS7="-","【-】","【"&amp;SUBSTITUTE(TEXT(DS7,"#,##0.00"),"-","△")&amp;"】"))</f>
        <v>【37.36】</v>
      </c>
      <c r="DT6" s="82" t="str">
        <f t="shared" ref="DT6:EC6" si="11">IF(DT7="",NA(),DT7)</f>
        <v>-</v>
      </c>
      <c r="DU6" s="82" t="str">
        <f t="shared" si="11"/>
        <v>-</v>
      </c>
      <c r="DV6" s="82" t="str">
        <f t="shared" si="11"/>
        <v>-</v>
      </c>
      <c r="DW6" s="82">
        <f t="shared" si="11"/>
        <v>11.63</v>
      </c>
      <c r="DX6" s="82">
        <f t="shared" si="11"/>
        <v>13.14</v>
      </c>
      <c r="DY6" s="82" t="str">
        <f t="shared" si="11"/>
        <v>-</v>
      </c>
      <c r="DZ6" s="82" t="str">
        <f t="shared" si="11"/>
        <v>-</v>
      </c>
      <c r="EA6" s="82" t="str">
        <f t="shared" si="11"/>
        <v>-</v>
      </c>
      <c r="EB6" s="82">
        <f t="shared" si="11"/>
        <v>3.39</v>
      </c>
      <c r="EC6" s="82">
        <f t="shared" si="11"/>
        <v>4.08</v>
      </c>
      <c r="ED6" s="74" t="str">
        <f>IF(ED7="","",IF(ED7="-","【-】","【"&amp;SUBSTITUTE(TEXT(ED7,"#,##0.00"),"-","△")&amp;"】"))</f>
        <v>【4.96】</v>
      </c>
      <c r="EE6" s="82" t="str">
        <f t="shared" ref="EE6:EN6" si="12">IF(EE7="",NA(),EE7)</f>
        <v>-</v>
      </c>
      <c r="EF6" s="82" t="str">
        <f t="shared" si="12"/>
        <v>-</v>
      </c>
      <c r="EG6" s="82" t="str">
        <f t="shared" si="12"/>
        <v>-</v>
      </c>
      <c r="EH6" s="82">
        <f t="shared" si="12"/>
        <v>0.65</v>
      </c>
      <c r="EI6" s="82">
        <f t="shared" si="12"/>
        <v>0.76</v>
      </c>
      <c r="EJ6" s="82" t="str">
        <f t="shared" si="12"/>
        <v>-</v>
      </c>
      <c r="EK6" s="82" t="str">
        <f t="shared" si="12"/>
        <v>-</v>
      </c>
      <c r="EL6" s="82" t="str">
        <f t="shared" si="12"/>
        <v>-</v>
      </c>
      <c r="EM6" s="82">
        <f t="shared" si="12"/>
        <v>0.13</v>
      </c>
      <c r="EN6" s="82">
        <f t="shared" si="12"/>
        <v>0.16</v>
      </c>
      <c r="EO6" s="74" t="str">
        <f>IF(EO7="","",IF(EO7="-","【-】","【"&amp;SUBSTITUTE(TEXT(EO7,"#,##0.00"),"-","△")&amp;"】"))</f>
        <v>【0.27】</v>
      </c>
    </row>
    <row r="7" spans="1:148" s="60" customFormat="1">
      <c r="A7" s="61"/>
      <c r="B7" s="67">
        <v>2016</v>
      </c>
      <c r="C7" s="67">
        <v>272094</v>
      </c>
      <c r="D7" s="67">
        <v>46</v>
      </c>
      <c r="E7" s="67">
        <v>17</v>
      </c>
      <c r="F7" s="67">
        <v>1</v>
      </c>
      <c r="G7" s="67">
        <v>0</v>
      </c>
      <c r="H7" s="67" t="s">
        <v>36</v>
      </c>
      <c r="I7" s="67" t="s">
        <v>109</v>
      </c>
      <c r="J7" s="67" t="s">
        <v>110</v>
      </c>
      <c r="K7" s="67" t="s">
        <v>111</v>
      </c>
      <c r="L7" s="67" t="s">
        <v>6</v>
      </c>
      <c r="M7" s="67"/>
      <c r="N7" s="75" t="s">
        <v>112</v>
      </c>
      <c r="O7" s="75">
        <v>60.83</v>
      </c>
      <c r="P7" s="75">
        <v>99.99</v>
      </c>
      <c r="Q7" s="75">
        <v>62.3</v>
      </c>
      <c r="R7" s="75">
        <v>2018</v>
      </c>
      <c r="S7" s="75">
        <v>143983</v>
      </c>
      <c r="T7" s="75">
        <v>12.71</v>
      </c>
      <c r="U7" s="75">
        <v>11328.32</v>
      </c>
      <c r="V7" s="75">
        <v>143811</v>
      </c>
      <c r="W7" s="75">
        <v>11.45</v>
      </c>
      <c r="X7" s="75">
        <v>12559.91</v>
      </c>
      <c r="Y7" s="75" t="s">
        <v>112</v>
      </c>
      <c r="Z7" s="75" t="s">
        <v>112</v>
      </c>
      <c r="AA7" s="75" t="s">
        <v>112</v>
      </c>
      <c r="AB7" s="75">
        <v>125.69</v>
      </c>
      <c r="AC7" s="75">
        <v>125.36</v>
      </c>
      <c r="AD7" s="75" t="s">
        <v>112</v>
      </c>
      <c r="AE7" s="75" t="s">
        <v>112</v>
      </c>
      <c r="AF7" s="75" t="s">
        <v>112</v>
      </c>
      <c r="AG7" s="75">
        <v>110.25</v>
      </c>
      <c r="AH7" s="75">
        <v>109.82</v>
      </c>
      <c r="AI7" s="75">
        <v>108.57</v>
      </c>
      <c r="AJ7" s="75" t="s">
        <v>112</v>
      </c>
      <c r="AK7" s="75" t="s">
        <v>112</v>
      </c>
      <c r="AL7" s="75" t="s">
        <v>112</v>
      </c>
      <c r="AM7" s="75">
        <v>0</v>
      </c>
      <c r="AN7" s="75">
        <v>0</v>
      </c>
      <c r="AO7" s="75" t="s">
        <v>112</v>
      </c>
      <c r="AP7" s="75" t="s">
        <v>112</v>
      </c>
      <c r="AQ7" s="75" t="s">
        <v>112</v>
      </c>
      <c r="AR7" s="75">
        <v>0.6</v>
      </c>
      <c r="AS7" s="75">
        <v>0.45</v>
      </c>
      <c r="AT7" s="75">
        <v>4.38</v>
      </c>
      <c r="AU7" s="75" t="s">
        <v>112</v>
      </c>
      <c r="AV7" s="75" t="s">
        <v>112</v>
      </c>
      <c r="AW7" s="75" t="s">
        <v>112</v>
      </c>
      <c r="AX7" s="75">
        <v>95.06</v>
      </c>
      <c r="AY7" s="75">
        <v>123.17</v>
      </c>
      <c r="AZ7" s="75" t="s">
        <v>112</v>
      </c>
      <c r="BA7" s="75" t="s">
        <v>112</v>
      </c>
      <c r="BB7" s="75" t="s">
        <v>112</v>
      </c>
      <c r="BC7" s="75">
        <v>65.17</v>
      </c>
      <c r="BD7" s="75">
        <v>67.7</v>
      </c>
      <c r="BE7" s="75">
        <v>59.95</v>
      </c>
      <c r="BF7" s="75" t="s">
        <v>112</v>
      </c>
      <c r="BG7" s="75" t="s">
        <v>112</v>
      </c>
      <c r="BH7" s="75" t="s">
        <v>112</v>
      </c>
      <c r="BI7" s="75">
        <v>235.7</v>
      </c>
      <c r="BJ7" s="75">
        <v>238.71</v>
      </c>
      <c r="BK7" s="75" t="s">
        <v>112</v>
      </c>
      <c r="BL7" s="75" t="s">
        <v>112</v>
      </c>
      <c r="BM7" s="75" t="s">
        <v>112</v>
      </c>
      <c r="BN7" s="75">
        <v>642.57000000000005</v>
      </c>
      <c r="BO7" s="75">
        <v>599.92999999999995</v>
      </c>
      <c r="BP7" s="75">
        <v>728.3</v>
      </c>
      <c r="BQ7" s="75" t="s">
        <v>112</v>
      </c>
      <c r="BR7" s="75" t="s">
        <v>112</v>
      </c>
      <c r="BS7" s="75" t="s">
        <v>112</v>
      </c>
      <c r="BT7" s="75">
        <v>155.88</v>
      </c>
      <c r="BU7" s="75">
        <v>155.16</v>
      </c>
      <c r="BV7" s="75" t="s">
        <v>112</v>
      </c>
      <c r="BW7" s="75" t="s">
        <v>112</v>
      </c>
      <c r="BX7" s="75" t="s">
        <v>112</v>
      </c>
      <c r="BY7" s="75">
        <v>94.3</v>
      </c>
      <c r="BZ7" s="75">
        <v>95.76</v>
      </c>
      <c r="CA7" s="75">
        <v>100.04</v>
      </c>
      <c r="CB7" s="75" t="s">
        <v>112</v>
      </c>
      <c r="CC7" s="75" t="s">
        <v>112</v>
      </c>
      <c r="CD7" s="75" t="s">
        <v>112</v>
      </c>
      <c r="CE7" s="75">
        <v>87.63</v>
      </c>
      <c r="CF7" s="75">
        <v>87.3</v>
      </c>
      <c r="CG7" s="75" t="s">
        <v>112</v>
      </c>
      <c r="CH7" s="75" t="s">
        <v>112</v>
      </c>
      <c r="CI7" s="75" t="s">
        <v>112</v>
      </c>
      <c r="CJ7" s="75">
        <v>120.18</v>
      </c>
      <c r="CK7" s="75">
        <v>119</v>
      </c>
      <c r="CL7" s="75">
        <v>137.82</v>
      </c>
      <c r="CM7" s="75" t="s">
        <v>112</v>
      </c>
      <c r="CN7" s="75" t="s">
        <v>112</v>
      </c>
      <c r="CO7" s="75" t="s">
        <v>112</v>
      </c>
      <c r="CP7" s="75">
        <v>106.33</v>
      </c>
      <c r="CQ7" s="75">
        <v>102.77</v>
      </c>
      <c r="CR7" s="75" t="s">
        <v>112</v>
      </c>
      <c r="CS7" s="75" t="s">
        <v>112</v>
      </c>
      <c r="CT7" s="75" t="s">
        <v>112</v>
      </c>
      <c r="CU7" s="75">
        <v>64.81</v>
      </c>
      <c r="CV7" s="75">
        <v>64.66</v>
      </c>
      <c r="CW7" s="75">
        <v>60.09</v>
      </c>
      <c r="CX7" s="75" t="s">
        <v>112</v>
      </c>
      <c r="CY7" s="75" t="s">
        <v>112</v>
      </c>
      <c r="CZ7" s="75" t="s">
        <v>112</v>
      </c>
      <c r="DA7" s="75">
        <v>99.98</v>
      </c>
      <c r="DB7" s="75">
        <v>99.99</v>
      </c>
      <c r="DC7" s="75" t="s">
        <v>112</v>
      </c>
      <c r="DD7" s="75" t="s">
        <v>112</v>
      </c>
      <c r="DE7" s="75" t="s">
        <v>112</v>
      </c>
      <c r="DF7" s="75">
        <v>96.89</v>
      </c>
      <c r="DG7" s="75">
        <v>97.08</v>
      </c>
      <c r="DH7" s="75">
        <v>94.9</v>
      </c>
      <c r="DI7" s="75" t="s">
        <v>112</v>
      </c>
      <c r="DJ7" s="75" t="s">
        <v>112</v>
      </c>
      <c r="DK7" s="75" t="s">
        <v>112</v>
      </c>
      <c r="DL7" s="75">
        <v>5.0199999999999996</v>
      </c>
      <c r="DM7" s="75">
        <v>10.3</v>
      </c>
      <c r="DN7" s="75" t="s">
        <v>112</v>
      </c>
      <c r="DO7" s="75" t="s">
        <v>112</v>
      </c>
      <c r="DP7" s="75" t="s">
        <v>112</v>
      </c>
      <c r="DQ7" s="75">
        <v>25.8</v>
      </c>
      <c r="DR7" s="75">
        <v>25.28</v>
      </c>
      <c r="DS7" s="75">
        <v>37.36</v>
      </c>
      <c r="DT7" s="75" t="s">
        <v>112</v>
      </c>
      <c r="DU7" s="75" t="s">
        <v>112</v>
      </c>
      <c r="DV7" s="75" t="s">
        <v>112</v>
      </c>
      <c r="DW7" s="75">
        <v>11.63</v>
      </c>
      <c r="DX7" s="75">
        <v>13.14</v>
      </c>
      <c r="DY7" s="75" t="s">
        <v>112</v>
      </c>
      <c r="DZ7" s="75" t="s">
        <v>112</v>
      </c>
      <c r="EA7" s="75" t="s">
        <v>112</v>
      </c>
      <c r="EB7" s="75">
        <v>3.39</v>
      </c>
      <c r="EC7" s="75">
        <v>4.08</v>
      </c>
      <c r="ED7" s="75">
        <v>4.96</v>
      </c>
      <c r="EE7" s="75" t="s">
        <v>112</v>
      </c>
      <c r="EF7" s="75" t="s">
        <v>112</v>
      </c>
      <c r="EG7" s="75" t="s">
        <v>112</v>
      </c>
      <c r="EH7" s="75">
        <v>0.65</v>
      </c>
      <c r="EI7" s="75">
        <v>0.76</v>
      </c>
      <c r="EJ7" s="75" t="s">
        <v>112</v>
      </c>
      <c r="EK7" s="75" t="s">
        <v>112</v>
      </c>
      <c r="EL7" s="75" t="s">
        <v>112</v>
      </c>
      <c r="EM7" s="75">
        <v>0.13</v>
      </c>
      <c r="EN7" s="75">
        <v>0.16</v>
      </c>
      <c r="EO7" s="75">
        <v>0.27</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2"/>
      <c r="B9" s="62" t="s">
        <v>113</v>
      </c>
      <c r="C9" s="62" t="s">
        <v>114</v>
      </c>
      <c r="D9" s="62" t="s">
        <v>115</v>
      </c>
      <c r="E9" s="62" t="s">
        <v>116</v>
      </c>
      <c r="F9" s="62" t="s">
        <v>117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2" t="s">
        <v>66</v>
      </c>
      <c r="B10" s="68">
        <f>DATEVALUE($B$6-4&amp;"年1月1日")</f>
        <v>40909</v>
      </c>
      <c r="C10" s="68">
        <f>DATEVALUE($B$6-3&amp;"年1月1日")</f>
        <v>41275</v>
      </c>
      <c r="D10" s="68">
        <f>DATEVALUE($B$6-2&amp;"年1月1日")</f>
        <v>41640</v>
      </c>
      <c r="E10" s="68">
        <f>DATEVALUE($B$6-1&amp;"年1月1日")</f>
        <v>42005</v>
      </c>
      <c r="F10" s="68">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2018-02-23T02:32:11Z</vt:filetime>
  </property>
</Properties>
</file>