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80_契約共有\010_業者登録\00 令和７年度\01 物品等\令和４・５・６・７年度\"/>
    </mc:Choice>
  </mc:AlternateContent>
  <xr:revisionPtr revIDLastSave="0" documentId="13_ncr:1_{BD263824-5E4D-410D-B265-5601B3FA431C}" xr6:coauthVersionLast="47" xr6:coauthVersionMax="47" xr10:uidLastSave="{00000000-0000-0000-0000-000000000000}"/>
  <workbookProtection workbookAlgorithmName="SHA-512" workbookHashValue="4IZOCJUB1kgbynwZsihP+tRVlmkmtK4XeL5wjtMVVVW4hJzDzhfCe6czFvZpN41mqo1DdaWrnuIBqCL+O21ZKw==" workbookSaltValue="Mdp3YzxrNzeFENhACUV/0g==" workbookSpinCount="100000" lockStructure="1"/>
  <bookViews>
    <workbookView xWindow="-120" yWindow="-120" windowWidth="29040" windowHeight="15720" tabRatio="1000" xr2:uid="{00000000-000D-0000-FFFF-FFFF00000000}"/>
  </bookViews>
  <sheets>
    <sheet name="提出書類一覧" sheetId="1" r:id="rId1"/>
    <sheet name="入力シート" sheetId="2" r:id="rId2"/>
    <sheet name="1" sheetId="5" r:id="rId3"/>
    <sheet name="2" sheetId="6" r:id="rId4"/>
    <sheet name="3" sheetId="7" r:id="rId5"/>
    <sheet name="4" sheetId="12" r:id="rId6"/>
    <sheet name="5" sheetId="9" r:id="rId7"/>
    <sheet name="11" sheetId="3" r:id="rId8"/>
    <sheet name="14" sheetId="10" r:id="rId9"/>
    <sheet name="守口市使用" sheetId="11" r:id="rId10"/>
  </sheets>
  <definedNames>
    <definedName name="_xlnm._FilterDatabase" localSheetId="7" hidden="1">'11'!$P$1:$S$226</definedName>
    <definedName name="_xlnm._FilterDatabase" localSheetId="1" hidden="1">入力シート!$B$47:$F$55</definedName>
    <definedName name="_xlnm.Print_Area" localSheetId="7">'11'!$A$3:$M$58</definedName>
    <definedName name="_xlnm.Print_Area" localSheetId="8">'14'!$A$1:$H$35</definedName>
    <definedName name="_xlnm.Print_Area" localSheetId="4">'3'!$A$1:$W$46</definedName>
    <definedName name="_xlnm.Print_Area" localSheetId="5">'4'!$A$1:$AL$56</definedName>
    <definedName name="_xlnm.Print_Area" localSheetId="0">提出書類一覧!$A$1:$E$15</definedName>
    <definedName name="_xlnm.Print_Area" localSheetId="1">入力シート!$A$1:$F$69</definedName>
    <definedName name="_xlnm.Print_Titles" localSheetId="2">'1'!$7:$8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5" l="1"/>
  <c r="G34" i="5"/>
  <c r="G47" i="5" l="1"/>
  <c r="G40" i="5"/>
  <c r="G33" i="5"/>
  <c r="E19" i="2" l="1"/>
  <c r="E34" i="2"/>
  <c r="E28" i="2"/>
  <c r="E27" i="2"/>
  <c r="E13" i="2"/>
  <c r="E12" i="2"/>
  <c r="D16" i="11"/>
  <c r="D39" i="5" l="1"/>
  <c r="A47" i="6" l="1"/>
  <c r="A11" i="6"/>
  <c r="A46" i="6"/>
  <c r="A10" i="6"/>
  <c r="A12" i="6" l="1"/>
  <c r="C33" i="6"/>
  <c r="C23" i="11"/>
  <c r="C48" i="11"/>
  <c r="C29" i="6" l="1"/>
  <c r="C8" i="11" l="1"/>
  <c r="C7" i="11" l="1"/>
  <c r="C11" i="11"/>
  <c r="C12" i="11"/>
  <c r="C13" i="11"/>
  <c r="D11" i="11"/>
  <c r="D9" i="11"/>
  <c r="D10" i="11"/>
  <c r="D40" i="5"/>
  <c r="C39" i="7"/>
  <c r="C4" i="11"/>
  <c r="C3" i="11"/>
  <c r="D42" i="5"/>
  <c r="D22" i="5"/>
  <c r="E48" i="2"/>
  <c r="C5" i="11"/>
  <c r="C6" i="11"/>
  <c r="C38" i="11"/>
  <c r="C15" i="11"/>
  <c r="C14" i="11"/>
  <c r="D15" i="11"/>
  <c r="D14" i="11"/>
  <c r="E17" i="2" l="1"/>
  <c r="F18" i="2"/>
  <c r="D18" i="2"/>
  <c r="F33" i="2"/>
  <c r="E31" i="2"/>
  <c r="D13" i="11"/>
  <c r="D33" i="2"/>
  <c r="F1" i="7"/>
  <c r="C22" i="11" l="1"/>
  <c r="O52" i="12"/>
  <c r="I26" i="7"/>
  <c r="D15" i="9"/>
  <c r="O9" i="12"/>
  <c r="I18" i="7"/>
  <c r="D8" i="11"/>
  <c r="D7" i="11"/>
  <c r="E52" i="2"/>
  <c r="D17" i="9"/>
  <c r="D16" i="9"/>
  <c r="O11" i="12"/>
  <c r="O54" i="12"/>
  <c r="I28" i="7"/>
  <c r="I27" i="7"/>
  <c r="I29" i="7"/>
  <c r="I20" i="7"/>
  <c r="I19" i="7"/>
  <c r="I21" i="7"/>
  <c r="E35" i="2"/>
  <c r="E21" i="2"/>
  <c r="E20" i="2"/>
  <c r="D14" i="9"/>
  <c r="O7" i="12"/>
  <c r="O50" i="12"/>
  <c r="E38" i="7"/>
  <c r="E37" i="7"/>
  <c r="E36" i="7"/>
  <c r="C16" i="11" l="1"/>
  <c r="C9" i="11" s="1"/>
  <c r="C17" i="11"/>
  <c r="C10" i="11"/>
  <c r="D12" i="11" l="1"/>
  <c r="E32" i="2"/>
  <c r="E30" i="2"/>
  <c r="E9" i="2"/>
  <c r="E16" i="2"/>
  <c r="E15" i="2"/>
  <c r="D13" i="1" l="1"/>
  <c r="D54" i="2"/>
  <c r="G41" i="5" l="1"/>
  <c r="D7" i="2" l="1"/>
  <c r="P7" i="7" l="1"/>
  <c r="E64" i="2" l="1"/>
  <c r="E63" i="2"/>
  <c r="E62" i="2"/>
  <c r="E61" i="2"/>
  <c r="E60" i="2"/>
  <c r="E59" i="2"/>
  <c r="E58" i="2"/>
  <c r="E55" i="2"/>
  <c r="E53" i="2"/>
  <c r="E51" i="2"/>
  <c r="E50" i="2"/>
  <c r="E49" i="2"/>
  <c r="E45" i="2"/>
  <c r="E44" i="2"/>
  <c r="E43" i="2"/>
  <c r="E40" i="2"/>
  <c r="E37" i="2"/>
  <c r="E36" i="2"/>
  <c r="E29" i="2"/>
  <c r="E23" i="2"/>
  <c r="E22" i="2"/>
  <c r="E14" i="2"/>
  <c r="E8" i="2"/>
  <c r="E6" i="2"/>
  <c r="C17" i="3" l="1"/>
  <c r="C41" i="3"/>
  <c r="V4" i="12" l="1"/>
  <c r="E68" i="2" l="1"/>
  <c r="B68" i="2"/>
  <c r="D2" i="2" l="1"/>
  <c r="D68" i="2" s="1"/>
  <c r="C18" i="11" l="1"/>
  <c r="C35" i="11" l="1"/>
  <c r="C34" i="11"/>
  <c r="C33" i="11"/>
  <c r="C32" i="11"/>
  <c r="C31" i="11"/>
  <c r="C30" i="11"/>
  <c r="C29" i="11"/>
  <c r="C28" i="11"/>
  <c r="C27" i="11"/>
  <c r="C26" i="11"/>
  <c r="C13" i="3"/>
  <c r="C43" i="11"/>
  <c r="C44" i="11"/>
  <c r="C45" i="11"/>
  <c r="C46" i="11"/>
  <c r="C47" i="11"/>
  <c r="C42" i="11"/>
  <c r="C39" i="11"/>
  <c r="C19" i="11"/>
  <c r="D6" i="11"/>
  <c r="D17" i="11"/>
  <c r="D18" i="11"/>
  <c r="D5" i="11"/>
  <c r="C2" i="11"/>
  <c r="A12" i="9" l="1"/>
  <c r="R5" i="7"/>
  <c r="P41" i="7" l="1"/>
  <c r="H41" i="7"/>
  <c r="O44" i="7" l="1"/>
  <c r="H44" i="7"/>
  <c r="E44" i="7"/>
  <c r="P38" i="7"/>
  <c r="P37" i="7"/>
  <c r="P36" i="7"/>
  <c r="I34" i="7"/>
  <c r="I33" i="7"/>
  <c r="I32" i="7"/>
  <c r="I31" i="7"/>
  <c r="I30" i="7"/>
  <c r="J25" i="7"/>
  <c r="I24" i="7"/>
  <c r="I23" i="7"/>
  <c r="I22" i="7"/>
  <c r="J17" i="7"/>
  <c r="I16" i="7"/>
  <c r="I15" i="7"/>
  <c r="C49" i="3"/>
  <c r="C45" i="3"/>
  <c r="C37" i="3"/>
  <c r="C33" i="3"/>
  <c r="C29" i="3"/>
  <c r="C25" i="3"/>
  <c r="C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中村　翔太</author>
  </authors>
  <commentList>
    <comment ref="D12" authorId="0" shapeId="0" xr:uid="{FDD06CCF-230B-48FE-84BB-5BF31ED7DB04}">
      <text>
        <r>
          <rPr>
            <b/>
            <sz val="8"/>
            <color indexed="81"/>
            <rFont val="メイリオ"/>
            <family val="3"/>
            <charset val="128"/>
          </rPr>
          <t>全角カタカナで入力
30文字まで</t>
        </r>
      </text>
    </comment>
    <comment ref="D13" authorId="1" shapeId="0" xr:uid="{00000000-0006-0000-0200-000001000000}">
      <text>
        <r>
          <rPr>
            <b/>
            <sz val="9"/>
            <color indexed="81"/>
            <rFont val="游ゴシック"/>
            <family val="3"/>
            <charset val="128"/>
          </rPr>
          <t>納税証明書や登記簿謄本等と同一</t>
        </r>
        <r>
          <rPr>
            <b/>
            <sz val="8"/>
            <color indexed="81"/>
            <rFont val="游ゴシック"/>
            <family val="3"/>
            <charset val="128"/>
          </rPr>
          <t xml:space="preserve">
</t>
        </r>
        <r>
          <rPr>
            <b/>
            <sz val="9"/>
            <color indexed="81"/>
            <rFont val="游ゴシック"/>
            <family val="3"/>
            <charset val="128"/>
          </rPr>
          <t>30文字まで</t>
        </r>
      </text>
    </comment>
    <comment ref="D15" authorId="0" shapeId="0" xr:uid="{62AE072E-F8F5-4AB4-8E67-963124BC40B6}">
      <text>
        <r>
          <rPr>
            <b/>
            <sz val="8"/>
            <color indexed="81"/>
            <rFont val="Yu Gothic"/>
            <family val="3"/>
            <charset val="128"/>
            <scheme val="minor"/>
          </rPr>
          <t>※「7 国税納税証明書」と「8 地方税納税証明書」に記載されている所在地の表記を確認してください。</t>
        </r>
      </text>
    </comment>
    <comment ref="D16" authorId="0" shapeId="0" xr:uid="{F1AE04B5-0AE0-4934-BEEB-B1863DDF6EAD}">
      <text>
        <r>
          <rPr>
            <b/>
            <sz val="8"/>
            <color indexed="81"/>
            <rFont val="Yu Gothic"/>
            <family val="3"/>
            <charset val="128"/>
            <scheme val="minor"/>
          </rPr>
          <t>※「7 国税納税証明書」と「8 地方税納税証明書」に記載されている所在地の表記を確認してください。</t>
        </r>
      </text>
    </comment>
    <comment ref="D17" authorId="0" shapeId="0" xr:uid="{E85740E2-42C3-4210-A9EA-DD3631C1B6BA}">
      <text>
        <r>
          <rPr>
            <b/>
            <sz val="8"/>
            <color indexed="81"/>
            <rFont val="Yu Gothic"/>
            <family val="3"/>
            <charset val="128"/>
            <scheme val="minor"/>
          </rPr>
          <t>※「7 国税納税証明書」と「8 地方税納税証明書」に記載されている所在地の表記を確認してください。</t>
        </r>
      </text>
    </comment>
    <comment ref="D19" authorId="0" shapeId="0" xr:uid="{5750D7DF-4393-4023-9711-0282FA9E4589}">
      <text>
        <r>
          <rPr>
            <b/>
            <sz val="9"/>
            <color indexed="81"/>
            <rFont val="游ゴシック"/>
            <family val="3"/>
            <charset val="128"/>
          </rPr>
          <t>「6 印鑑証明書」「9 商業登記簿謄本」と同一
２０文字まで</t>
        </r>
      </text>
    </comment>
    <comment ref="D20" authorId="0" shapeId="0" xr:uid="{654734EC-A57B-44BC-B471-EF9FBA6B644C}">
      <text>
        <r>
          <rPr>
            <b/>
            <sz val="8"/>
            <color indexed="81"/>
            <rFont val="游ゴシック"/>
            <family val="3"/>
            <charset val="128"/>
          </rPr>
          <t>「6 印鑑証明書」と同一</t>
        </r>
      </text>
    </comment>
    <comment ref="D21" authorId="0" shapeId="0" xr:uid="{81A1F11D-6364-4386-B78A-906620C582B5}">
      <text>
        <r>
          <rPr>
            <b/>
            <sz val="8"/>
            <color indexed="81"/>
            <rFont val="游ゴシック"/>
            <family val="3"/>
            <charset val="128"/>
          </rPr>
          <t>「6 印鑑証明書」と同一</t>
        </r>
      </text>
    </comment>
    <comment ref="D27" authorId="0" shapeId="0" xr:uid="{A767C2CD-729C-4D99-BC89-1BFF0A580CCD}">
      <text>
        <r>
          <rPr>
            <b/>
            <sz val="9"/>
            <color indexed="81"/>
            <rFont val="メイリオ"/>
            <family val="3"/>
            <charset val="128"/>
          </rPr>
          <t>全角カタカナで入力</t>
        </r>
        <r>
          <rPr>
            <b/>
            <sz val="10"/>
            <color indexed="81"/>
            <rFont val="メイリオ"/>
            <family val="3"/>
            <charset val="128"/>
          </rPr>
          <t xml:space="preserve">
30文字まで</t>
        </r>
      </text>
    </comment>
    <comment ref="D28" authorId="1" shapeId="0" xr:uid="{F22795E1-3A9C-46C6-AF25-FEBE4AE94236}">
      <text>
        <r>
          <rPr>
            <b/>
            <sz val="9"/>
            <color indexed="81"/>
            <rFont val="メイリオ"/>
            <family val="3"/>
            <charset val="128"/>
          </rPr>
          <t xml:space="preserve">本社名と支店名を併せて入力
</t>
        </r>
        <r>
          <rPr>
            <b/>
            <sz val="10"/>
            <color indexed="81"/>
            <rFont val="メイリオ"/>
            <family val="3"/>
            <charset val="128"/>
          </rPr>
          <t>30文字まで</t>
        </r>
        <r>
          <rPr>
            <b/>
            <sz val="9"/>
            <color indexed="81"/>
            <rFont val="メイリオ"/>
            <family val="3"/>
            <charset val="128"/>
          </rPr>
          <t xml:space="preserve">
</t>
        </r>
      </text>
    </comment>
    <comment ref="D30" authorId="0" shapeId="0" xr:uid="{514BC998-464B-4FD6-9DDC-004565C42B56}">
      <text>
        <r>
          <rPr>
            <b/>
            <sz val="8"/>
            <color indexed="81"/>
            <rFont val="Yu Gothic"/>
            <family val="3"/>
            <charset val="128"/>
            <scheme val="minor"/>
          </rPr>
          <t>※「8 地方税納税証明書」等に記載されている所在地の表記を確認してください。</t>
        </r>
      </text>
    </comment>
    <comment ref="D31" authorId="0" shapeId="0" xr:uid="{4825A4E6-7B50-43EA-A75F-EDA102C3E6B0}">
      <text>
        <r>
          <rPr>
            <b/>
            <sz val="8"/>
            <color indexed="81"/>
            <rFont val="Yu Gothic"/>
            <family val="3"/>
            <charset val="128"/>
            <scheme val="minor"/>
          </rPr>
          <t>※「8 地方税納税証明書」等に記載されている所在地の表記を確認してください。</t>
        </r>
      </text>
    </comment>
    <comment ref="D32" authorId="0" shapeId="0" xr:uid="{110E9BA9-8D1C-4708-954F-C14D8B3B9B10}">
      <text>
        <r>
          <rPr>
            <b/>
            <sz val="8"/>
            <color indexed="81"/>
            <rFont val="Yu Gothic"/>
            <family val="3"/>
            <charset val="128"/>
            <scheme val="minor"/>
          </rPr>
          <t>※「8 地方税納税証明書」等に記載されている所在地の表記を確認してください。</t>
        </r>
      </text>
    </comment>
    <comment ref="D34" authorId="2" shapeId="0" xr:uid="{6A5B7439-180D-4C7B-8AED-0A0565B2F011}">
      <text>
        <r>
          <rPr>
            <b/>
            <sz val="9"/>
            <color indexed="81"/>
            <rFont val="游ゴシック"/>
            <family val="3"/>
            <charset val="128"/>
          </rPr>
          <t>契約等の相手方となります。
２０文字まで</t>
        </r>
      </text>
    </comment>
    <comment ref="D35" authorId="2" shapeId="0" xr:uid="{AA94AEE0-3253-4DEC-B2BA-58C10AA75A47}">
      <text>
        <r>
          <rPr>
            <b/>
            <sz val="9"/>
            <color indexed="81"/>
            <rFont val="游ゴシック"/>
            <family val="3"/>
            <charset val="128"/>
          </rPr>
          <t>契約等の相手方となります。</t>
        </r>
      </text>
    </comment>
    <comment ref="D49" authorId="0" shapeId="0" xr:uid="{2D43E828-0C90-42E2-8A10-7D1B202EE43B}">
      <text>
        <r>
          <rPr>
            <b/>
            <sz val="8"/>
            <color indexed="81"/>
            <rFont val="游ゴシック"/>
            <family val="3"/>
            <charset val="128"/>
          </rPr>
          <t>「9 商業登記簿謄本」と同一</t>
        </r>
      </text>
    </comment>
    <comment ref="D53" authorId="0" shapeId="0" xr:uid="{0BBAECDB-2A8C-4E44-9603-15C24F500A3F}">
      <text>
        <r>
          <rPr>
            <b/>
            <sz val="8"/>
            <color indexed="81"/>
            <rFont val="游ゴシック"/>
            <family val="3"/>
            <charset val="128"/>
          </rPr>
          <t>「9 商業登記簿謄本」と同一</t>
        </r>
      </text>
    </comment>
    <comment ref="D64" authorId="0" shapeId="0" xr:uid="{144915FC-6533-49A2-A3C2-EBBCD8CE6454}">
      <text>
        <r>
          <rPr>
            <b/>
            <sz val="11"/>
            <color indexed="81"/>
            <rFont val="游ゴシック"/>
            <family val="3"/>
            <charset val="128"/>
          </rPr>
          <t>全角カタカナで入力</t>
        </r>
      </text>
    </comment>
  </commentList>
</comments>
</file>

<file path=xl/sharedStrings.xml><?xml version="1.0" encoding="utf-8"?>
<sst xmlns="http://schemas.openxmlformats.org/spreadsheetml/2006/main" count="934" uniqueCount="756">
  <si>
    <t>←この色に着色した欄を入力してください</t>
  </si>
  <si>
    <t>業者番号</t>
  </si>
  <si>
    <t>本社・本店の情報</t>
  </si>
  <si>
    <t>申請者</t>
  </si>
  <si>
    <t>商号又は名称</t>
  </si>
  <si>
    <t>代表者役職名</t>
  </si>
  <si>
    <t>代表者氏名</t>
  </si>
  <si>
    <t>代表者生年月日</t>
  </si>
  <si>
    <t>（例）「1970/10/1」入力⇒「昭和45年10月1日」和暦で表示</t>
  </si>
  <si>
    <t>郵便番号</t>
  </si>
  <si>
    <t>電話番号</t>
  </si>
  <si>
    <t>FAX番号</t>
  </si>
  <si>
    <t xml:space="preserve">本社・本店以外で支店等の受任者を選任する場合は記入してください。
</t>
  </si>
  <si>
    <t>受任者</t>
  </si>
  <si>
    <t>担当者 部署・氏名</t>
  </si>
  <si>
    <t>担当者 電話番号</t>
  </si>
  <si>
    <t>担当者 FAX番号</t>
  </si>
  <si>
    <t>資本金（千円）</t>
  </si>
  <si>
    <t>（例）1,000 
※単位は（千円）</t>
  </si>
  <si>
    <t>年間売上高（千円）</t>
  </si>
  <si>
    <t>経常利益（千円）
※直前1年</t>
  </si>
  <si>
    <t>業種</t>
  </si>
  <si>
    <t>設立年月日</t>
  </si>
  <si>
    <t>従業員数</t>
  </si>
  <si>
    <t>契約金等の振込先</t>
  </si>
  <si>
    <t>取引
金融機関
（振込先）</t>
  </si>
  <si>
    <t>金融機関名</t>
  </si>
  <si>
    <t>支店名</t>
  </si>
  <si>
    <t>預金種目</t>
  </si>
  <si>
    <t>口座番号</t>
  </si>
  <si>
    <t>物品等実績調書</t>
  </si>
  <si>
    <t>010</t>
  </si>
  <si>
    <t>一般印刷（企画・デザイン含む）</t>
  </si>
  <si>
    <t>011</t>
  </si>
  <si>
    <t>冊子</t>
  </si>
  <si>
    <t>希望順位</t>
  </si>
  <si>
    <t>登　録　種　目　・　品　目</t>
  </si>
  <si>
    <t>主な仕入先</t>
  </si>
  <si>
    <t>販　売　実　績</t>
  </si>
  <si>
    <t>012</t>
  </si>
  <si>
    <t>フォーム</t>
  </si>
  <si>
    <t>大分類</t>
  </si>
  <si>
    <t>小分類</t>
  </si>
  <si>
    <t>取引品目内訳</t>
  </si>
  <si>
    <t>（直前3年間の主な取引）</t>
  </si>
  <si>
    <t>013</t>
  </si>
  <si>
    <t>封筒</t>
  </si>
  <si>
    <t>取引先名称</t>
  </si>
  <si>
    <t>金額（千円）</t>
  </si>
  <si>
    <t>014</t>
  </si>
  <si>
    <t>カード</t>
  </si>
  <si>
    <t>営業品目</t>
  </si>
  <si>
    <t>（主な品名を具体的に）</t>
  </si>
  <si>
    <t>015</t>
  </si>
  <si>
    <t>シール・ラベル</t>
  </si>
  <si>
    <t>(番号)</t>
  </si>
  <si>
    <t>016</t>
  </si>
  <si>
    <t>新聞（広報）</t>
  </si>
  <si>
    <t>020</t>
  </si>
  <si>
    <t>出版</t>
  </si>
  <si>
    <t>021</t>
  </si>
  <si>
    <t>書籍・雑誌・地図等</t>
  </si>
  <si>
    <t>(営業品目)</t>
  </si>
  <si>
    <t>030</t>
  </si>
  <si>
    <t>一般写真・現像</t>
  </si>
  <si>
    <t>031</t>
  </si>
  <si>
    <t>青写真・複写</t>
  </si>
  <si>
    <t>032</t>
  </si>
  <si>
    <t>マイクロフイルム</t>
  </si>
  <si>
    <t>033</t>
  </si>
  <si>
    <t>航空写真・地図製本</t>
  </si>
  <si>
    <t>034</t>
  </si>
  <si>
    <t>写真機器・用品（デジカメ含む）</t>
  </si>
  <si>
    <t>040</t>
  </si>
  <si>
    <t>事務・ＯＡ用品</t>
  </si>
  <si>
    <t>041</t>
  </si>
  <si>
    <t>事務機器</t>
  </si>
  <si>
    <t>042</t>
  </si>
  <si>
    <t>用紙・紙類（ダンボール含む）</t>
  </si>
  <si>
    <t>043</t>
  </si>
  <si>
    <t>印刷機器・用品</t>
  </si>
  <si>
    <t>044</t>
  </si>
  <si>
    <t>ＯＡ機器</t>
  </si>
  <si>
    <t>045</t>
  </si>
  <si>
    <t>印章・ゴム印</t>
  </si>
  <si>
    <t>050</t>
  </si>
  <si>
    <t>荒物・雑貨（金物・工具含む）</t>
  </si>
  <si>
    <t>051</t>
  </si>
  <si>
    <t>清掃用具・用品</t>
  </si>
  <si>
    <t>052</t>
  </si>
  <si>
    <t>食器・瀬戸物</t>
  </si>
  <si>
    <t>053</t>
  </si>
  <si>
    <t>ポリ袋</t>
  </si>
  <si>
    <t>060</t>
  </si>
  <si>
    <t>事務服・制服</t>
  </si>
  <si>
    <t>061</t>
  </si>
  <si>
    <t>作業服・雨衣・防寒着・帽子</t>
  </si>
  <si>
    <t>062</t>
  </si>
  <si>
    <t>衣料品（スポーツウェア含む）</t>
  </si>
  <si>
    <t>063</t>
  </si>
  <si>
    <t>白衣等繊維製品</t>
  </si>
  <si>
    <t>064</t>
  </si>
  <si>
    <t>靴・履物・かばん</t>
  </si>
  <si>
    <t>065</t>
  </si>
  <si>
    <t>ゴム製品・皮革製品</t>
  </si>
  <si>
    <t>070</t>
  </si>
  <si>
    <t>カーテン・ブラインド・カーペット</t>
  </si>
  <si>
    <t>071</t>
  </si>
  <si>
    <t>舞台幕・緞帳・暗幕</t>
  </si>
  <si>
    <t>072</t>
  </si>
  <si>
    <t>寝具・座布団・タオル類</t>
  </si>
  <si>
    <t>073</t>
  </si>
  <si>
    <t>畳</t>
  </si>
  <si>
    <t>074</t>
  </si>
  <si>
    <t>ガラス</t>
  </si>
  <si>
    <t>075</t>
  </si>
  <si>
    <t>建具</t>
  </si>
  <si>
    <t>080</t>
  </si>
  <si>
    <t>木製家具</t>
  </si>
  <si>
    <t>081</t>
  </si>
  <si>
    <t>スチール家具</t>
  </si>
  <si>
    <t>082</t>
  </si>
  <si>
    <t>図書館用家具</t>
  </si>
  <si>
    <t>083</t>
  </si>
  <si>
    <t>特殊家具（別注含む）</t>
  </si>
  <si>
    <t>084</t>
  </si>
  <si>
    <t>教育用家具</t>
  </si>
  <si>
    <t>090</t>
  </si>
  <si>
    <t>家庭電化製品</t>
  </si>
  <si>
    <t>091</t>
  </si>
  <si>
    <t>視聴覚機器・機材</t>
  </si>
  <si>
    <t>092</t>
  </si>
  <si>
    <t>通信機器・電話</t>
  </si>
  <si>
    <t>記入方法：　</t>
  </si>
  <si>
    <t>・大分類、小分類は、提出要領 Ｐ7-8 「資料１ 物品等営業品目一覧」の番号を記入してください。</t>
  </si>
  <si>
    <t>093</t>
  </si>
  <si>
    <t>空調機器・材料</t>
  </si>
  <si>
    <t>094</t>
  </si>
  <si>
    <t>音響照明機器（舞台用含む）</t>
  </si>
  <si>
    <t>　（官公庁を優先して記入してください。官公庁との取引がない場合、他での実績を記入してください。）</t>
  </si>
  <si>
    <t>095</t>
  </si>
  <si>
    <t>舞台装置</t>
  </si>
  <si>
    <t>・販売実績金額が０又は未記載の場合は、その営業品目での登録はできません。</t>
  </si>
  <si>
    <t>100</t>
  </si>
  <si>
    <t>厨房機器（業務用含む）</t>
  </si>
  <si>
    <t>　なお、法人成りや合併、分社後間がなく実績がない場合は、前の組織での実績を記載し、理由書を</t>
  </si>
  <si>
    <t>101</t>
  </si>
  <si>
    <t>厨房用品（業務用含む）</t>
  </si>
  <si>
    <t>　提出してください。（任意様式）</t>
  </si>
  <si>
    <t>102</t>
  </si>
  <si>
    <t>ガス器具</t>
  </si>
  <si>
    <t>・申請された営業品目数が登録できる営業品目数を超えている場合は、上から記載された順に登録します。</t>
  </si>
  <si>
    <t>110</t>
  </si>
  <si>
    <t>機械器具・用具</t>
  </si>
  <si>
    <t>111</t>
  </si>
  <si>
    <t>計測量機器</t>
  </si>
  <si>
    <t>112</t>
  </si>
  <si>
    <t>ポンプ・発電機</t>
  </si>
  <si>
    <t>113</t>
  </si>
  <si>
    <t>建設機械器具</t>
  </si>
  <si>
    <t>114</t>
  </si>
  <si>
    <t>水処理用機械器具・用品</t>
  </si>
  <si>
    <t>115</t>
  </si>
  <si>
    <t>特殊機械器具</t>
  </si>
  <si>
    <t>116</t>
  </si>
  <si>
    <t>生ごみ処理機</t>
  </si>
  <si>
    <t>120</t>
  </si>
  <si>
    <t>ガソリン・軽油・灯油・重油・オイル等</t>
  </si>
  <si>
    <t>121</t>
  </si>
  <si>
    <t>高圧ガス</t>
  </si>
  <si>
    <t>122</t>
  </si>
  <si>
    <t>燃料ガス</t>
  </si>
  <si>
    <t>130</t>
  </si>
  <si>
    <t>医薬品</t>
  </si>
  <si>
    <t>131</t>
  </si>
  <si>
    <t>医療機器・用具</t>
  </si>
  <si>
    <t>132</t>
  </si>
  <si>
    <t>ワクチン等</t>
  </si>
  <si>
    <t>133</t>
  </si>
  <si>
    <t>介護機器・用具</t>
  </si>
  <si>
    <t>134</t>
  </si>
  <si>
    <t>機能訓練機器・用具</t>
  </si>
  <si>
    <t>135</t>
  </si>
  <si>
    <t>衛生材料</t>
  </si>
  <si>
    <t>140</t>
  </si>
  <si>
    <t>化学・工業薬品</t>
  </si>
  <si>
    <t>141</t>
  </si>
  <si>
    <t>水処理薬品</t>
  </si>
  <si>
    <t>142</t>
  </si>
  <si>
    <t>試薬</t>
  </si>
  <si>
    <t>143</t>
  </si>
  <si>
    <t>防疫薬品</t>
  </si>
  <si>
    <t>150</t>
  </si>
  <si>
    <t>学校教材・教具</t>
  </si>
  <si>
    <t>151</t>
  </si>
  <si>
    <t>保育教材・教具</t>
  </si>
  <si>
    <t>152</t>
  </si>
  <si>
    <t>玩具</t>
  </si>
  <si>
    <t>153</t>
  </si>
  <si>
    <t>パソコンソフト</t>
  </si>
  <si>
    <t>154</t>
  </si>
  <si>
    <t>楽器</t>
  </si>
  <si>
    <t>155</t>
  </si>
  <si>
    <t>音楽ソフト（ＣＤ等）</t>
  </si>
  <si>
    <t>156</t>
  </si>
  <si>
    <t>映像ソフト</t>
  </si>
  <si>
    <t>160</t>
  </si>
  <si>
    <t>公害機器・用品</t>
  </si>
  <si>
    <t>161</t>
  </si>
  <si>
    <t>試験、計測機器・用品（教材除く）</t>
  </si>
  <si>
    <t>162</t>
  </si>
  <si>
    <t>特殊機器</t>
  </si>
  <si>
    <t>167</t>
  </si>
  <si>
    <t>「空白」</t>
  </si>
  <si>
    <t>170</t>
  </si>
  <si>
    <t>体育機器</t>
  </si>
  <si>
    <t>171</t>
  </si>
  <si>
    <t>スポーツ用品</t>
  </si>
  <si>
    <t>172</t>
  </si>
  <si>
    <t>体育用資材・遊具</t>
  </si>
  <si>
    <t>173</t>
  </si>
  <si>
    <t>テント・シート</t>
  </si>
  <si>
    <t>180</t>
  </si>
  <si>
    <t>一般車両</t>
  </si>
  <si>
    <t>181</t>
  </si>
  <si>
    <t>建設・産業車両</t>
  </si>
  <si>
    <t>182</t>
  </si>
  <si>
    <t>消防用車両</t>
  </si>
  <si>
    <t>183</t>
  </si>
  <si>
    <t>自転車、単車・用品</t>
  </si>
  <si>
    <t>184</t>
  </si>
  <si>
    <t>車両修理</t>
  </si>
  <si>
    <t>185</t>
  </si>
  <si>
    <t>自動車用品・部品</t>
  </si>
  <si>
    <t>186</t>
  </si>
  <si>
    <t>架装車両（パッカー車等）</t>
  </si>
  <si>
    <t>187</t>
  </si>
  <si>
    <t>特殊車両</t>
  </si>
  <si>
    <t>190</t>
  </si>
  <si>
    <t>看板</t>
  </si>
  <si>
    <t>191</t>
  </si>
  <si>
    <t>掲示板（選挙用含む）</t>
  </si>
  <si>
    <t>192</t>
  </si>
  <si>
    <t>門標・ナンバープレート</t>
  </si>
  <si>
    <t>193</t>
  </si>
  <si>
    <t>旗・のぼり</t>
  </si>
  <si>
    <t>194</t>
  </si>
  <si>
    <t>懸垂幕・横断幕</t>
  </si>
  <si>
    <t>200</t>
  </si>
  <si>
    <t>園芸用品・薬品</t>
  </si>
  <si>
    <t>201</t>
  </si>
  <si>
    <t>種苗・肥料</t>
  </si>
  <si>
    <t>202</t>
  </si>
  <si>
    <t>小動物・飼料</t>
  </si>
  <si>
    <t>210</t>
  </si>
  <si>
    <t>時計・貴金属・メガネ</t>
  </si>
  <si>
    <t>211</t>
  </si>
  <si>
    <t>記念・贈答品</t>
  </si>
  <si>
    <t>212</t>
  </si>
  <si>
    <t>盾・トロフィー・メダル・記章</t>
  </si>
  <si>
    <t>220</t>
  </si>
  <si>
    <t>イベント用品・企画</t>
  </si>
  <si>
    <t>221</t>
  </si>
  <si>
    <t>映像企画</t>
  </si>
  <si>
    <t>222</t>
  </si>
  <si>
    <t>啓発・宣伝</t>
  </si>
  <si>
    <t>223</t>
  </si>
  <si>
    <t>ポケットティッシュ（啓発用）等</t>
  </si>
  <si>
    <t>224</t>
  </si>
  <si>
    <t>選挙関係物品</t>
  </si>
  <si>
    <t>230</t>
  </si>
  <si>
    <t>木・竹</t>
  </si>
  <si>
    <t>231</t>
  </si>
  <si>
    <t>コンクリート・煉瓦製品</t>
  </si>
  <si>
    <t>232</t>
  </si>
  <si>
    <t>鋳鉄製品・アルミ製品</t>
  </si>
  <si>
    <t>233</t>
  </si>
  <si>
    <t>塗料</t>
  </si>
  <si>
    <t>234</t>
  </si>
  <si>
    <t>アスファルト</t>
  </si>
  <si>
    <t>235</t>
  </si>
  <si>
    <t>石灰・セメント</t>
  </si>
  <si>
    <t>236</t>
  </si>
  <si>
    <t>陶管・エンビ管</t>
  </si>
  <si>
    <t>237</t>
  </si>
  <si>
    <t>建築材料</t>
  </si>
  <si>
    <t>238</t>
  </si>
  <si>
    <t>砂・土</t>
  </si>
  <si>
    <t>240</t>
  </si>
  <si>
    <t>消防用品</t>
  </si>
  <si>
    <t>241</t>
  </si>
  <si>
    <t>消火器</t>
  </si>
  <si>
    <t>242</t>
  </si>
  <si>
    <t>工事防護・標識</t>
  </si>
  <si>
    <t>243</t>
  </si>
  <si>
    <t>防災用品</t>
  </si>
  <si>
    <t>244</t>
  </si>
  <si>
    <t>サイレン・火災報知器</t>
  </si>
  <si>
    <t>245</t>
  </si>
  <si>
    <t>災害用備蓄品（非常食含む）</t>
  </si>
  <si>
    <t>ＯＡソフト</t>
  </si>
  <si>
    <t>250</t>
  </si>
  <si>
    <t>食料品</t>
  </si>
  <si>
    <t>251</t>
  </si>
  <si>
    <t>飲料（お茶等）</t>
  </si>
  <si>
    <t>人材派遣</t>
  </si>
  <si>
    <t>介護等委託</t>
  </si>
  <si>
    <t>給食業務委託</t>
  </si>
  <si>
    <t>260</t>
  </si>
  <si>
    <t>事務機器・ＯＡ機器</t>
  </si>
  <si>
    <t>261</t>
  </si>
  <si>
    <t>建設機器</t>
  </si>
  <si>
    <t>262</t>
  </si>
  <si>
    <t>医療機器</t>
  </si>
  <si>
    <t>263</t>
  </si>
  <si>
    <t>介護機器・用品</t>
  </si>
  <si>
    <t>264</t>
  </si>
  <si>
    <t>車両</t>
  </si>
  <si>
    <t>265</t>
  </si>
  <si>
    <t>プレハブ・テント等</t>
  </si>
  <si>
    <t>266</t>
  </si>
  <si>
    <t>267</t>
  </si>
  <si>
    <t>選挙用品</t>
  </si>
  <si>
    <t>268</t>
  </si>
  <si>
    <t>その他（リース・レンタル）</t>
  </si>
  <si>
    <t>269</t>
  </si>
  <si>
    <t>映像機器・用品（防犯カメラ等）</t>
  </si>
  <si>
    <t>270</t>
  </si>
  <si>
    <t>建物等清掃（庁舎・事務所等）</t>
  </si>
  <si>
    <t>271</t>
  </si>
  <si>
    <t>公園清掃（公園・トイレ）</t>
  </si>
  <si>
    <t>272</t>
  </si>
  <si>
    <t>施設警備</t>
  </si>
  <si>
    <t>273</t>
  </si>
  <si>
    <t>機械警備</t>
  </si>
  <si>
    <t>274</t>
  </si>
  <si>
    <t>受付案内業務（電話交換含む）</t>
  </si>
  <si>
    <t>275</t>
  </si>
  <si>
    <t>その他（清掃・警備・受付・総合管理）</t>
  </si>
  <si>
    <t>276</t>
  </si>
  <si>
    <t>施設総合管理</t>
  </si>
  <si>
    <t>280</t>
  </si>
  <si>
    <t>電気設備</t>
  </si>
  <si>
    <t>281</t>
  </si>
  <si>
    <t>機械設備</t>
  </si>
  <si>
    <t>282</t>
  </si>
  <si>
    <t>消防設備</t>
  </si>
  <si>
    <t>283</t>
  </si>
  <si>
    <t>エレベーター設備</t>
  </si>
  <si>
    <t>284</t>
  </si>
  <si>
    <t>空調設備</t>
  </si>
  <si>
    <t>285</t>
  </si>
  <si>
    <t>通信設備（電話交換機他）</t>
  </si>
  <si>
    <t>286</t>
  </si>
  <si>
    <t>貯水槽設備</t>
  </si>
  <si>
    <t>287</t>
  </si>
  <si>
    <t>その他（保守・点検・管理）</t>
  </si>
  <si>
    <t>288</t>
  </si>
  <si>
    <t>施設運転操作管理</t>
  </si>
  <si>
    <t>290</t>
  </si>
  <si>
    <t>ダイオキシン調査測定</t>
  </si>
  <si>
    <t>291</t>
  </si>
  <si>
    <t>大気・騒音・水質・土壌検査</t>
  </si>
  <si>
    <t>292</t>
  </si>
  <si>
    <t>作業環境調査測定</t>
  </si>
  <si>
    <t>293</t>
  </si>
  <si>
    <t>管内調査・漏水調査</t>
  </si>
  <si>
    <t>294</t>
  </si>
  <si>
    <t>土地家屋調査</t>
  </si>
  <si>
    <t>295</t>
  </si>
  <si>
    <t>その他（調査・検査・測定）</t>
  </si>
  <si>
    <t>クリーニング</t>
  </si>
  <si>
    <t>ソフト開発</t>
  </si>
  <si>
    <t>300</t>
  </si>
  <si>
    <t>産業廃棄物（収集運搬・処理）</t>
  </si>
  <si>
    <t>301</t>
  </si>
  <si>
    <t>一般廃棄物（収集運搬・処理）</t>
  </si>
  <si>
    <t>302</t>
  </si>
  <si>
    <t>古物</t>
  </si>
  <si>
    <t>310</t>
  </si>
  <si>
    <t>運送業</t>
  </si>
  <si>
    <t>311</t>
  </si>
  <si>
    <t>タクシー</t>
  </si>
  <si>
    <t>312</t>
  </si>
  <si>
    <t>バス</t>
  </si>
  <si>
    <t>313</t>
  </si>
  <si>
    <t>公用車</t>
  </si>
  <si>
    <t>314</t>
  </si>
  <si>
    <t>引越・移設・移送</t>
  </si>
  <si>
    <t>315</t>
  </si>
  <si>
    <t>その他（運搬・運転代行・輸送）</t>
  </si>
  <si>
    <t>320</t>
  </si>
  <si>
    <t>321</t>
  </si>
  <si>
    <t>322</t>
  </si>
  <si>
    <t>その他（その他委託）</t>
  </si>
  <si>
    <t>323</t>
  </si>
  <si>
    <t>樹木剪定・草刈</t>
  </si>
  <si>
    <t>324</t>
  </si>
  <si>
    <t>校務・用務業務</t>
  </si>
  <si>
    <t>325</t>
  </si>
  <si>
    <t>健診・検診業務</t>
  </si>
  <si>
    <t>326</t>
  </si>
  <si>
    <t>設営・撤去、搬入・回収等</t>
  </si>
  <si>
    <t>327</t>
  </si>
  <si>
    <t>ホームページ作成</t>
  </si>
  <si>
    <t>330</t>
  </si>
  <si>
    <t>331</t>
  </si>
  <si>
    <t>害虫駆除</t>
  </si>
  <si>
    <t>332</t>
  </si>
  <si>
    <t>333</t>
  </si>
  <si>
    <t>情報処理・監理</t>
  </si>
  <si>
    <t>334</t>
  </si>
  <si>
    <t>335</t>
  </si>
  <si>
    <t>保険業務</t>
  </si>
  <si>
    <t>336</t>
  </si>
  <si>
    <t>旅行</t>
  </si>
  <si>
    <t>337</t>
  </si>
  <si>
    <t>その他（その他）</t>
  </si>
  <si>
    <t>338</t>
  </si>
  <si>
    <t>電力</t>
  </si>
  <si>
    <t>339</t>
  </si>
  <si>
    <t>ふるさと納税</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</si>
  <si>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</si>
  <si>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</si>
  <si>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</si>
  <si>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</si>
  <si>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</si>
  <si>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</si>
  <si>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</si>
  <si>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</si>
  <si>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</si>
  <si>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・資本金
・設立年月日</t>
  </si>
  <si>
    <t>使用印鑑届兼委任状</t>
  </si>
  <si>
    <t>事務所が確認できる。
※地図等の貼り付け可</t>
  </si>
  <si>
    <t>事務所の写真</t>
  </si>
  <si>
    <t>添付する写真等は、事業所全体と看板等の名称が確認できる。</t>
  </si>
  <si>
    <t>業 者 番 号　　</t>
  </si>
  <si>
    <t>守口市長　様</t>
  </si>
  <si>
    <t>(本社・
本店)</t>
  </si>
  <si>
    <t>〒</t>
  </si>
  <si>
    <r>
      <rPr>
        <b/>
        <sz val="8"/>
        <color theme="1"/>
        <rFont val="游ゴシック"/>
        <family val="3"/>
        <charset val="128"/>
      </rPr>
      <t>(支店等の</t>
    </r>
    <r>
      <rPr>
        <b/>
        <u/>
        <sz val="8"/>
        <color theme="1"/>
        <rFont val="游ゴシック"/>
        <family val="3"/>
        <charset val="128"/>
      </rPr>
      <t>受任者名義</t>
    </r>
    <r>
      <rPr>
        <b/>
        <sz val="8"/>
        <color theme="1"/>
        <rFont val="游ゴシック"/>
        <family val="3"/>
        <charset val="128"/>
      </rPr>
      <t>で守口市と契約する場合、本項も記入が必要です。)</t>
    </r>
  </si>
  <si>
    <t>資本金</t>
  </si>
  <si>
    <t>千円</t>
  </si>
  <si>
    <t>年間売上高</t>
  </si>
  <si>
    <t>経常利益（直前1年）</t>
  </si>
  <si>
    <t>※本社（本店）・支店を含めた総職員数を記入してください。</t>
  </si>
  <si>
    <t>取引金融機関
（振込先）</t>
  </si>
  <si>
    <t>申 請 者</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</si>
  <si>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</si>
  <si>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</si>
  <si>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</si>
  <si>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</si>
  <si>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</si>
  <si>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</si>
  <si>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</si>
  <si>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</si>
  <si>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</si>
  <si>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</si>
  <si>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</si>
  <si>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</si>
  <si>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</si>
  <si>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</si>
  <si>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</si>
  <si>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</si>
  <si>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</si>
  <si>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</si>
  <si>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</si>
  <si>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</si>
  <si>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</si>
  <si>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</si>
  <si>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</si>
  <si>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</si>
  <si>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</si>
  <si>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</si>
  <si>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</si>
  <si>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</si>
  <si>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</si>
  <si>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</si>
  <si>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（例）06-6993-3484（半角）
＊市外局番等は、「（）」とせず「-」で記入してください。</t>
    <phoneticPr fontId="39"/>
  </si>
  <si>
    <t>表紙・背表紙シート</t>
    <rPh sb="0" eb="2">
      <t>ヒョウシ</t>
    </rPh>
    <rPh sb="3" eb="6">
      <t>セビョウシ</t>
    </rPh>
    <phoneticPr fontId="39"/>
  </si>
  <si>
    <t>物品実績調書</t>
    <rPh sb="0" eb="2">
      <t>ブッピン</t>
    </rPh>
    <rPh sb="2" eb="4">
      <t>ジッセキ</t>
    </rPh>
    <rPh sb="4" eb="6">
      <t>チョウショ</t>
    </rPh>
    <phoneticPr fontId="39"/>
  </si>
  <si>
    <t>誓約書</t>
    <rPh sb="0" eb="3">
      <t>セイヤクショ</t>
    </rPh>
    <phoneticPr fontId="39"/>
  </si>
  <si>
    <t>使用印鑑届兼委任状</t>
    <rPh sb="0" eb="2">
      <t>シヨウ</t>
    </rPh>
    <rPh sb="2" eb="4">
      <t>インカン</t>
    </rPh>
    <rPh sb="4" eb="5">
      <t>トドケ</t>
    </rPh>
    <rPh sb="5" eb="6">
      <t>ケン</t>
    </rPh>
    <rPh sb="6" eb="9">
      <t>イニンジョウ</t>
    </rPh>
    <phoneticPr fontId="39"/>
  </si>
  <si>
    <t>提出書類名称</t>
    <rPh sb="0" eb="2">
      <t>テイシュツ</t>
    </rPh>
    <rPh sb="2" eb="6">
      <t>ショルイメイショウ</t>
    </rPh>
    <phoneticPr fontId="39"/>
  </si>
  <si>
    <t>地図の貼付、直接記載等</t>
    <rPh sb="0" eb="2">
      <t>チズ</t>
    </rPh>
    <rPh sb="3" eb="5">
      <t>ハリツケ</t>
    </rPh>
    <rPh sb="6" eb="8">
      <t>チョクセツ</t>
    </rPh>
    <rPh sb="8" eb="10">
      <t>キサイ</t>
    </rPh>
    <rPh sb="10" eb="11">
      <t>トウ</t>
    </rPh>
    <phoneticPr fontId="39"/>
  </si>
  <si>
    <t>備　　考</t>
    <rPh sb="0" eb="1">
      <t>ビ</t>
    </rPh>
    <rPh sb="3" eb="4">
      <t>コウ</t>
    </rPh>
    <phoneticPr fontId="39"/>
  </si>
  <si>
    <t>（例）06-6992-1221（半角）
＊市外局番等は、「（）」とせず「-」で記入してください。</t>
    <phoneticPr fontId="39"/>
  </si>
  <si>
    <t>（例）06-6992-1222（半角）
＊市外局番等は、「（）」とせず「-」で記入してください。</t>
    <phoneticPr fontId="39"/>
  </si>
  <si>
    <t>過去の登録実績</t>
    <rPh sb="0" eb="2">
      <t>カコ</t>
    </rPh>
    <rPh sb="3" eb="5">
      <t>トウロク</t>
    </rPh>
    <rPh sb="5" eb="7">
      <t>ジッセキ</t>
    </rPh>
    <phoneticPr fontId="39"/>
  </si>
  <si>
    <t>提出書類チェックリスト[物品等]</t>
    <phoneticPr fontId="39"/>
  </si>
  <si>
    <t>（例）Mori_soumu@city-moriguchi-osaka.jp（半角）</t>
    <phoneticPr fontId="39"/>
  </si>
  <si>
    <t>（例）06-6992-1453（半角）
＊市外局番等は、「（）」とせず「-」で記入してください。</t>
    <phoneticPr fontId="39"/>
  </si>
  <si>
    <t>（例）りそな銀行</t>
    <phoneticPr fontId="39"/>
  </si>
  <si>
    <t>（例）守口支店</t>
    <phoneticPr fontId="39"/>
  </si>
  <si>
    <t>（例）当座
・普通
・当座
・その他
から選択</t>
    <phoneticPr fontId="39"/>
  </si>
  <si>
    <t>金融機関コード</t>
    <rPh sb="0" eb="4">
      <t>キンユウキカン</t>
    </rPh>
    <phoneticPr fontId="39"/>
  </si>
  <si>
    <t>支店コード</t>
    <rPh sb="0" eb="2">
      <t>シテン</t>
    </rPh>
    <phoneticPr fontId="39"/>
  </si>
  <si>
    <t>（例）１０</t>
    <phoneticPr fontId="39"/>
  </si>
  <si>
    <t>（例）２１１</t>
    <phoneticPr fontId="39"/>
  </si>
  <si>
    <t>（例）１２３４５６７</t>
    <phoneticPr fontId="39"/>
  </si>
  <si>
    <t>（例）あり
・あり ※過去に登録していたことがある
・なし※今回が初めての登録である
から選択。</t>
    <phoneticPr fontId="39"/>
  </si>
  <si>
    <t>↓このシートは直接入力してください</t>
    <phoneticPr fontId="39"/>
  </si>
  <si>
    <t>提出書類
番号</t>
    <rPh sb="0" eb="2">
      <t>テイシュツ</t>
    </rPh>
    <rPh sb="2" eb="4">
      <t>ショルイ</t>
    </rPh>
    <rPh sb="5" eb="7">
      <t>バンゴウ</t>
    </rPh>
    <phoneticPr fontId="39"/>
  </si>
  <si>
    <t>事務所の付近見取り図
（各A4判）</t>
    <phoneticPr fontId="39"/>
  </si>
  <si>
    <t>（例）大阪　太郎
氏名の間は１字空白</t>
    <phoneticPr fontId="39"/>
  </si>
  <si>
    <t>（例）545-1234（半角）
（-）ハイフン有りで入力</t>
    <phoneticPr fontId="39"/>
  </si>
  <si>
    <t>（例）06-6993-1223（半角）
＊市外局番等は、「（）」とせず「-」で記入してください。</t>
    <phoneticPr fontId="39"/>
  </si>
  <si>
    <t>（例）06-6993-1224（半角）
＊市外局番等は、「（）」とせず「-」で記入してください。</t>
    <phoneticPr fontId="39"/>
  </si>
  <si>
    <t>（例）守口　花子
氏名の間は１字空白</t>
    <rPh sb="6" eb="8">
      <t>ハナコ</t>
    </rPh>
    <phoneticPr fontId="39"/>
  </si>
  <si>
    <t>メールアドレス</t>
    <phoneticPr fontId="39"/>
  </si>
  <si>
    <t>本市がメールにて案内等を送付する際のメールアドレスを記入してください。</t>
    <rPh sb="8" eb="10">
      <t>アンナイ</t>
    </rPh>
    <rPh sb="10" eb="11">
      <t>トウ</t>
    </rPh>
    <rPh sb="12" eb="14">
      <t>ソウフ</t>
    </rPh>
    <rPh sb="16" eb="17">
      <t>サイ</t>
    </rPh>
    <rPh sb="26" eb="28">
      <t>キニュウ</t>
    </rPh>
    <phoneticPr fontId="39"/>
  </si>
  <si>
    <t>（例）1,000 
※本社（本店）及び支店を含めた総職員数を記入してください。</t>
    <rPh sb="17" eb="18">
      <t>オヨ</t>
    </rPh>
    <phoneticPr fontId="39"/>
  </si>
  <si>
    <t>入力は以上です。</t>
    <rPh sb="0" eb="2">
      <t>ニュウリョク</t>
    </rPh>
    <rPh sb="3" eb="5">
      <t>イジョウ</t>
    </rPh>
    <phoneticPr fontId="39"/>
  </si>
  <si>
    <t>フラットファイルの表紙及び背表紙に貼り付けている。</t>
    <rPh sb="11" eb="12">
      <t>オヨ</t>
    </rPh>
    <rPh sb="17" eb="18">
      <t>ハ</t>
    </rPh>
    <rPh sb="19" eb="20">
      <t>ツ</t>
    </rPh>
    <phoneticPr fontId="39"/>
  </si>
  <si>
    <t>表紙背表紙シート</t>
  </si>
  <si>
    <t>生年月日</t>
    <rPh sb="0" eb="2">
      <t>セイネン</t>
    </rPh>
    <rPh sb="2" eb="4">
      <t>ガッピ</t>
    </rPh>
    <phoneticPr fontId="39"/>
  </si>
  <si>
    <t>業者番号</t>
    <phoneticPr fontId="39"/>
  </si>
  <si>
    <t>日付</t>
    <phoneticPr fontId="39"/>
  </si>
  <si>
    <t>登録種目</t>
    <phoneticPr fontId="39"/>
  </si>
  <si>
    <t>販売実績</t>
    <phoneticPr fontId="39"/>
  </si>
  <si>
    <t>認可の有無</t>
    <phoneticPr fontId="39"/>
  </si>
  <si>
    <t>証明書</t>
    <phoneticPr fontId="39"/>
  </si>
  <si>
    <t>付近図</t>
    <phoneticPr fontId="39"/>
  </si>
  <si>
    <t>写真</t>
    <phoneticPr fontId="39"/>
  </si>
  <si>
    <t>記名押印</t>
    <phoneticPr fontId="39"/>
  </si>
  <si>
    <t>※提出要領 Ｐ7-8 「資料１ 物品等営業品目一覧」を参考に記入してください。（市内業者は１０業種・市外業者は５業種まで）</t>
    <rPh sb="47" eb="49">
      <t>ギョウシュ</t>
    </rPh>
    <phoneticPr fontId="39"/>
  </si>
  <si>
    <t>　令和４・５・６・７年度において、貴市の物品等の入札に参加する資格審査の申請をいたします。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9"/>
  </si>
  <si>
    <t>令和４・５・６・７年度</t>
    <phoneticPr fontId="39"/>
  </si>
  <si>
    <t>令和４・５・６・７年度
物品等</t>
    <rPh sb="12" eb="14">
      <t>ブッピン</t>
    </rPh>
    <rPh sb="14" eb="15">
      <t>トウ</t>
    </rPh>
    <phoneticPr fontId="39"/>
  </si>
  <si>
    <t>物品等</t>
    <rPh sb="2" eb="3">
      <t>トウ</t>
    </rPh>
    <phoneticPr fontId="39"/>
  </si>
  <si>
    <t>4-7年度</t>
    <rPh sb="3" eb="5">
      <t>ネンド</t>
    </rPh>
    <phoneticPr fontId="39"/>
  </si>
  <si>
    <r>
      <t>この用紙（２枚）は、各チェック事項を確認・修正後、□の中にチェック（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9"/>
  </si>
  <si>
    <t>提出書類チェックリスト[物品等]</t>
    <phoneticPr fontId="39"/>
  </si>
  <si>
    <t>入札参加資格審査申請書</t>
    <phoneticPr fontId="39"/>
  </si>
  <si>
    <t>[物品等]</t>
    <phoneticPr fontId="39"/>
  </si>
  <si>
    <t>入札参加資格審査申請書[物品等]</t>
    <rPh sb="0" eb="2">
      <t>ニュウサツ</t>
    </rPh>
    <rPh sb="2" eb="4">
      <t>サンカ</t>
    </rPh>
    <rPh sb="4" eb="6">
      <t>シカク</t>
    </rPh>
    <rPh sb="6" eb="8">
      <t>シンサ</t>
    </rPh>
    <rPh sb="8" eb="11">
      <t>シンセイショ</t>
    </rPh>
    <rPh sb="12" eb="14">
      <t>ブッピン</t>
    </rPh>
    <rPh sb="14" eb="15">
      <t>トウ</t>
    </rPh>
    <phoneticPr fontId="39"/>
  </si>
  <si>
    <t>※本社・本店で市と契約する場合は、記入不要です。</t>
    <phoneticPr fontId="39"/>
  </si>
  <si>
    <t>（例）契約課　京阪　健太</t>
    <rPh sb="3" eb="5">
      <t>ケイヤク</t>
    </rPh>
    <rPh sb="7" eb="9">
      <t>ケイハン</t>
    </rPh>
    <rPh sb="10" eb="12">
      <t>ケンタ</t>
    </rPh>
    <phoneticPr fontId="39"/>
  </si>
  <si>
    <t>代表者役職名</t>
    <phoneticPr fontId="39"/>
  </si>
  <si>
    <t>メールアドレス</t>
  </si>
  <si>
    <t>資本金（千円）</t>
    <phoneticPr fontId="39"/>
  </si>
  <si>
    <t>「営業経歴」シート</t>
    <rPh sb="1" eb="3">
      <t>エイギョウ</t>
    </rPh>
    <rPh sb="3" eb="5">
      <t>ケイレキ</t>
    </rPh>
    <phoneticPr fontId="39"/>
  </si>
  <si>
    <t>相手方登録</t>
    <rPh sb="0" eb="3">
      <t>アイテガタ</t>
    </rPh>
    <rPh sb="3" eb="5">
      <t>トウロク</t>
    </rPh>
    <phoneticPr fontId="39"/>
  </si>
  <si>
    <t>希望順位１</t>
    <rPh sb="0" eb="2">
      <t>キボウ</t>
    </rPh>
    <rPh sb="2" eb="4">
      <t>ジュンイ</t>
    </rPh>
    <phoneticPr fontId="39"/>
  </si>
  <si>
    <t>希望順位２</t>
    <rPh sb="0" eb="2">
      <t>キボウ</t>
    </rPh>
    <rPh sb="2" eb="4">
      <t>ジュンイ</t>
    </rPh>
    <phoneticPr fontId="39"/>
  </si>
  <si>
    <t>希望順位３</t>
    <rPh sb="0" eb="2">
      <t>キボウ</t>
    </rPh>
    <rPh sb="2" eb="4">
      <t>ジュンイ</t>
    </rPh>
    <phoneticPr fontId="39"/>
  </si>
  <si>
    <t>希望順位４</t>
    <rPh sb="0" eb="2">
      <t>キボウ</t>
    </rPh>
    <rPh sb="2" eb="4">
      <t>ジュンイ</t>
    </rPh>
    <phoneticPr fontId="39"/>
  </si>
  <si>
    <t>希望順位５</t>
    <rPh sb="0" eb="2">
      <t>キボウ</t>
    </rPh>
    <rPh sb="2" eb="4">
      <t>ジュンイ</t>
    </rPh>
    <phoneticPr fontId="39"/>
  </si>
  <si>
    <t>希望順位６</t>
    <rPh sb="0" eb="2">
      <t>キボウ</t>
    </rPh>
    <rPh sb="2" eb="4">
      <t>ジュンイ</t>
    </rPh>
    <phoneticPr fontId="39"/>
  </si>
  <si>
    <t>希望順位７</t>
    <rPh sb="0" eb="2">
      <t>キボウ</t>
    </rPh>
    <rPh sb="2" eb="4">
      <t>ジュンイ</t>
    </rPh>
    <phoneticPr fontId="39"/>
  </si>
  <si>
    <t>希望順位８</t>
    <rPh sb="0" eb="2">
      <t>キボウ</t>
    </rPh>
    <rPh sb="2" eb="4">
      <t>ジュンイ</t>
    </rPh>
    <phoneticPr fontId="39"/>
  </si>
  <si>
    <t>希望順位９</t>
    <rPh sb="0" eb="2">
      <t>キボウ</t>
    </rPh>
    <rPh sb="2" eb="4">
      <t>ジュンイ</t>
    </rPh>
    <phoneticPr fontId="39"/>
  </si>
  <si>
    <t>希望順位１０</t>
    <rPh sb="0" eb="2">
      <t>キボウ</t>
    </rPh>
    <rPh sb="2" eb="4">
      <t>ジュンイ</t>
    </rPh>
    <phoneticPr fontId="39"/>
  </si>
  <si>
    <t>「取扱種目」シート</t>
    <rPh sb="1" eb="3">
      <t>トリアツカイ</t>
    </rPh>
    <rPh sb="3" eb="5">
      <t>シュモク</t>
    </rPh>
    <phoneticPr fontId="39"/>
  </si>
  <si>
    <t>・販売実績については、直前３年間の主な取引について記入してください。</t>
    <phoneticPr fontId="39"/>
  </si>
  <si>
    <t>法人以外でも本人（代表者）が手書きしない場合は、記名押印してください。</t>
    <phoneticPr fontId="49"/>
  </si>
  <si>
    <t>このファイルをメールで
送信する際のファイル名⇒</t>
    <rPh sb="12" eb="14">
      <t>ソウシン</t>
    </rPh>
    <rPh sb="16" eb="17">
      <t>サイ</t>
    </rPh>
    <rPh sb="22" eb="23">
      <t>メイ</t>
    </rPh>
    <phoneticPr fontId="39"/>
  </si>
  <si>
    <t>このファイルをメールで
送信する際のファイル名</t>
    <rPh sb="12" eb="14">
      <t>ソウシン</t>
    </rPh>
    <rPh sb="16" eb="17">
      <t>サイ</t>
    </rPh>
    <rPh sb="22" eb="23">
      <t>メイ</t>
    </rPh>
    <phoneticPr fontId="39"/>
  </si>
  <si>
    <t>←この名称で保存してください</t>
    <rPh sb="3" eb="5">
      <t>メイショウ</t>
    </rPh>
    <rPh sb="6" eb="8">
      <t>ホゾン</t>
    </rPh>
    <phoneticPr fontId="39"/>
  </si>
  <si>
    <t>シート「入力シート」から入力</t>
    <rPh sb="12" eb="14">
      <t>ニュウリョク</t>
    </rPh>
    <phoneticPr fontId="39"/>
  </si>
  <si>
    <t>・シート「入力シート」から入力　
・印刷後、要押印</t>
    <rPh sb="13" eb="15">
      <t>ニュウリョク</t>
    </rPh>
    <rPh sb="18" eb="20">
      <t>インサツ</t>
    </rPh>
    <rPh sb="20" eb="21">
      <t>ゴ</t>
    </rPh>
    <rPh sb="22" eb="23">
      <t>ヨウ</t>
    </rPh>
    <rPh sb="23" eb="25">
      <t>オウイン</t>
    </rPh>
    <phoneticPr fontId="39"/>
  </si>
  <si>
    <t>メール送信</t>
    <phoneticPr fontId="39"/>
  </si>
  <si>
    <t>全事業者</t>
  </si>
  <si>
    <t>・シート「入力シート」から入力
・印刷後、各チェック事項を確認・修正し、□に✓記入</t>
    <rPh sb="13" eb="15">
      <t>ニュウリョク</t>
    </rPh>
    <rPh sb="32" eb="34">
      <t>シュウセイ</t>
    </rPh>
    <phoneticPr fontId="39"/>
  </si>
  <si>
    <t>登録・免許・認可等の有無
※「有り」の場合、証明書を添付</t>
    <phoneticPr fontId="39"/>
  </si>
  <si>
    <t>（例）「2024/10/1」入力⇒「令和6年10月1日」和暦で表示
作成日を入力してください。</t>
    <phoneticPr fontId="39"/>
  </si>
  <si>
    <t>※必要な提出書類は全てそろえて提出してください。「先に申請書、証明書類は後日」等は不可とします。</t>
    <rPh sb="27" eb="30">
      <t>シンセイショ</t>
    </rPh>
    <phoneticPr fontId="39"/>
  </si>
  <si>
    <r>
      <t xml:space="preserve">フラットファイル
</t>
    </r>
    <r>
      <rPr>
        <b/>
        <sz val="8"/>
        <rFont val="游ゴシック"/>
        <family val="3"/>
        <charset val="128"/>
      </rPr>
      <t>表紙・背表紙</t>
    </r>
    <phoneticPr fontId="39"/>
  </si>
  <si>
    <t>【（過去の登録実績：あり）過去に登録したことがある。】
過去に登録していた業者番号を記入している。</t>
    <rPh sb="42" eb="44">
      <t>キニュウ</t>
    </rPh>
    <phoneticPr fontId="39"/>
  </si>
  <si>
    <t>使用印鑑届兼委任状</t>
    <phoneticPr fontId="39"/>
  </si>
  <si>
    <t>代表者氏名</t>
    <phoneticPr fontId="39"/>
  </si>
  <si>
    <t>商号又は名称</t>
    <phoneticPr fontId="39"/>
  </si>
  <si>
    <t>所在地</t>
    <phoneticPr fontId="39"/>
  </si>
  <si>
    <t>誓約書</t>
    <phoneticPr fontId="39"/>
  </si>
  <si>
    <t>成年被後見人等に関する証明である。</t>
    <phoneticPr fontId="39"/>
  </si>
  <si>
    <t>個人</t>
    <phoneticPr fontId="39"/>
  </si>
  <si>
    <t>個人の場合</t>
    <rPh sb="0" eb="2">
      <t>コジン</t>
    </rPh>
    <rPh sb="3" eb="5">
      <t>バアイ</t>
    </rPh>
    <phoneticPr fontId="39"/>
  </si>
  <si>
    <t>成立の年月日</t>
    <phoneticPr fontId="39"/>
  </si>
  <si>
    <t>免許・許可・認可等の証明書（写し可）</t>
  </si>
  <si>
    <t>成年被後見人等に関する証明（写し可）（登記されていないことの証明書）</t>
  </si>
  <si>
    <t>発行日</t>
    <rPh sb="0" eb="2">
      <t>ハッコウ</t>
    </rPh>
    <rPh sb="2" eb="3">
      <t>ビ</t>
    </rPh>
    <phoneticPr fontId="33"/>
  </si>
  <si>
    <t>【表紙・背表紙シート】
フラットファイルに貼り付けてご提出ください。</t>
    <phoneticPr fontId="39"/>
  </si>
  <si>
    <t>【表紙シート】
↓切り取って表紙に貼り付け</t>
    <phoneticPr fontId="39"/>
  </si>
  <si>
    <t>　【背表紙シート】
　←切り取って背表紙に貼り付け</t>
    <phoneticPr fontId="39"/>
  </si>
  <si>
    <r>
      <rPr>
        <b/>
        <sz val="10"/>
        <color rgb="FFC00000"/>
        <rFont val="游ゴシック"/>
        <family val="3"/>
        <charset val="128"/>
      </rPr>
      <t>【（過去の登録実績：あり）過去に登録したことがある場合に入力】</t>
    </r>
    <r>
      <rPr>
        <b/>
        <sz val="9"/>
        <color rgb="FFC00000"/>
        <rFont val="游ゴシック"/>
        <family val="3"/>
        <charset val="128"/>
      </rPr>
      <t xml:space="preserve">
（例）1030012345（10桁）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r>
    <phoneticPr fontId="39"/>
  </si>
  <si>
    <r>
      <t>印刷後、必要な提出書類の各「チェック事項」を確認し、「不要」「確認」どちらかの□の中にチェック（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0" eb="2">
      <t>インサツ</t>
    </rPh>
    <rPh sb="2" eb="3">
      <t>ゴ</t>
    </rPh>
    <rPh sb="51" eb="53">
      <t>キニュウ</t>
    </rPh>
    <phoneticPr fontId="39"/>
  </si>
  <si>
    <t>商号又は名称</t>
    <phoneticPr fontId="39"/>
  </si>
  <si>
    <t>印鑑証明書（写し可）</t>
    <phoneticPr fontId="39"/>
  </si>
  <si>
    <t>商業登記簿謄本（写し可）
（履歴事項全部証明書）</t>
    <phoneticPr fontId="39"/>
  </si>
  <si>
    <t>固定資産税納税証明書
（直前１か年分）
又は賃貸借契約書（写し可）</t>
    <phoneticPr fontId="39"/>
  </si>
  <si>
    <t>・申請者
・受任者</t>
    <rPh sb="1" eb="4">
      <t>シンセイシャ</t>
    </rPh>
    <rPh sb="6" eb="8">
      <t>ジュニン</t>
    </rPh>
    <rPh sb="8" eb="9">
      <t>シャ</t>
    </rPh>
    <phoneticPr fontId="39"/>
  </si>
  <si>
    <t>※返信用はがき・返信用封筒による提出書類の受領確認は行いません。</t>
    <phoneticPr fontId="39"/>
  </si>
  <si>
    <t>守口市
確認欄</t>
    <rPh sb="4" eb="6">
      <t>カクニン</t>
    </rPh>
    <phoneticPr fontId="39"/>
  </si>
  <si>
    <t>設立の年月日による申請の可否</t>
    <rPh sb="0" eb="2">
      <t>セツリツ</t>
    </rPh>
    <rPh sb="3" eb="4">
      <t>ネン</t>
    </rPh>
    <rPh sb="4" eb="5">
      <t>ツキ</t>
    </rPh>
    <rPh sb="5" eb="6">
      <t>ヒ</t>
    </rPh>
    <rPh sb="9" eb="11">
      <t>シンセイ</t>
    </rPh>
    <rPh sb="12" eb="14">
      <t>カヒ</t>
    </rPh>
    <phoneticPr fontId="39"/>
  </si>
  <si>
    <t>商号又は名称フリガナ</t>
    <phoneticPr fontId="39"/>
  </si>
  <si>
    <t>商号又は名称フリガナ</t>
    <phoneticPr fontId="39"/>
  </si>
  <si>
    <t>所在地
（都道府県）</t>
    <rPh sb="5" eb="9">
      <t>トドウフケン</t>
    </rPh>
    <phoneticPr fontId="39"/>
  </si>
  <si>
    <t>所在地
（市区町村）</t>
    <rPh sb="5" eb="7">
      <t>シク</t>
    </rPh>
    <rPh sb="7" eb="9">
      <t>チョウソン</t>
    </rPh>
    <phoneticPr fontId="39"/>
  </si>
  <si>
    <t>所在地　確認</t>
    <rPh sb="0" eb="3">
      <t>ショザイチ</t>
    </rPh>
    <rPh sb="4" eb="6">
      <t>カクニン</t>
    </rPh>
    <phoneticPr fontId="39"/>
  </si>
  <si>
    <t>大阪府</t>
  </si>
  <si>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</si>
  <si>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</si>
  <si>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</si>
  <si>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</si>
  <si>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</si>
  <si>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</si>
  <si>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</si>
  <si>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</si>
  <si>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</si>
  <si>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</si>
  <si>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</si>
  <si>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</si>
  <si>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</si>
  <si>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</si>
  <si>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</si>
  <si>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</si>
  <si>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</si>
  <si>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山梨県</t>
  </si>
  <si>
    <t>長野県</t>
  </si>
  <si>
    <t>岐阜県</t>
  </si>
  <si>
    <t>静岡県</t>
  </si>
  <si>
    <t>愛知県</t>
  </si>
  <si>
    <t>三重県</t>
  </si>
  <si>
    <t>滋賀県</t>
  </si>
  <si>
    <t>京都府</t>
  </si>
  <si>
    <t>兵庫県</t>
  </si>
  <si>
    <t>奈良県</t>
  </si>
  <si>
    <t>和歌山県</t>
  </si>
  <si>
    <t>鳥取県</t>
  </si>
  <si>
    <t>島根県</t>
  </si>
  <si>
    <t>広島県</t>
  </si>
  <si>
    <t>山口県</t>
  </si>
  <si>
    <t>徳島県</t>
  </si>
  <si>
    <t>香川県</t>
  </si>
  <si>
    <t>愛媛県</t>
  </si>
  <si>
    <t>高知県</t>
  </si>
  <si>
    <t>福岡県</t>
  </si>
  <si>
    <t>佐賀県</t>
  </si>
  <si>
    <t>長崎県</t>
  </si>
  <si>
    <t>熊本県</t>
  </si>
  <si>
    <t>大分県</t>
  </si>
  <si>
    <t>宮崎県</t>
  </si>
  <si>
    <t>（例）大阪府 / 東京都（全角）</t>
    <phoneticPr fontId="39"/>
  </si>
  <si>
    <t>（例）守口市 / 大阪市淀川区 / 千代田区（全角）</t>
    <rPh sb="3" eb="6">
      <t>モリグチシ</t>
    </rPh>
    <rPh sb="23" eb="25">
      <t>ゼンカク</t>
    </rPh>
    <phoneticPr fontId="39"/>
  </si>
  <si>
    <t>支店等の所在地 確認</t>
    <rPh sb="0" eb="2">
      <t>シテン</t>
    </rPh>
    <rPh sb="2" eb="3">
      <t>トウ</t>
    </rPh>
    <rPh sb="4" eb="7">
      <t>ショザイチ</t>
    </rPh>
    <rPh sb="8" eb="10">
      <t>カクニン</t>
    </rPh>
    <phoneticPr fontId="39"/>
  </si>
  <si>
    <r>
      <t xml:space="preserve">所在地
</t>
    </r>
    <r>
      <rPr>
        <b/>
        <sz val="11"/>
        <color rgb="FFC00000"/>
        <rFont val="游ゴシック"/>
        <family val="3"/>
        <charset val="128"/>
      </rPr>
      <t>（都道府県）</t>
    </r>
    <rPh sb="5" eb="9">
      <t>トドウフケン</t>
    </rPh>
    <phoneticPr fontId="39"/>
  </si>
  <si>
    <r>
      <t xml:space="preserve">所在地
</t>
    </r>
    <r>
      <rPr>
        <b/>
        <sz val="11"/>
        <color rgb="FFC00000"/>
        <rFont val="游ゴシック"/>
        <family val="3"/>
        <charset val="128"/>
      </rPr>
      <t>（市区町村）</t>
    </r>
    <rPh sb="5" eb="7">
      <t>シク</t>
    </rPh>
    <rPh sb="7" eb="9">
      <t>チョウソン</t>
    </rPh>
    <phoneticPr fontId="39"/>
  </si>
  <si>
    <t>使用印</t>
    <rPh sb="0" eb="2">
      <t>シヨウ</t>
    </rPh>
    <rPh sb="2" eb="3">
      <t>イン</t>
    </rPh>
    <phoneticPr fontId="39"/>
  </si>
  <si>
    <t>所 　在 　地</t>
    <phoneticPr fontId="39"/>
  </si>
  <si>
    <t>商号又は名称</t>
    <phoneticPr fontId="39"/>
  </si>
  <si>
    <t>商号又は名称フリガナ</t>
  </si>
  <si>
    <t>受任者</t>
    <phoneticPr fontId="39"/>
  </si>
  <si>
    <t>受任者役職名</t>
    <phoneticPr fontId="39"/>
  </si>
  <si>
    <t>受任者氏名</t>
    <phoneticPr fontId="39"/>
  </si>
  <si>
    <t>入札参加資格審査申請書
[物品等]</t>
    <phoneticPr fontId="39"/>
  </si>
  <si>
    <t>※受任者を選任する場合のみ、次の欄も記入してください。</t>
    <rPh sb="18" eb="20">
      <t>キニュウ</t>
    </rPh>
    <phoneticPr fontId="39"/>
  </si>
  <si>
    <t>押印は実印です。（印鑑証明と同一）</t>
    <phoneticPr fontId="39"/>
  </si>
  <si>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49"/>
  </si>
  <si>
    <t>（例）「1970/10/1」入力⇒「昭和45年10月1日」和暦で表示</t>
    <phoneticPr fontId="39"/>
  </si>
  <si>
    <t>（例）570-0083（半角）
（-）ハイフン有りで入力</t>
    <phoneticPr fontId="39"/>
  </si>
  <si>
    <t>（例）1,000 
※単位は（千円）</t>
    <phoneticPr fontId="39"/>
  </si>
  <si>
    <r>
      <t>シート</t>
    </r>
    <r>
      <rPr>
        <b/>
        <sz val="12"/>
        <color theme="5" tint="-0.499984740745262"/>
        <rFont val="HGP創英角ｺﾞｼｯｸUB"/>
        <family val="3"/>
        <charset val="128"/>
      </rPr>
      <t>「11」</t>
    </r>
    <r>
      <rPr>
        <b/>
        <sz val="12"/>
        <color theme="1"/>
        <rFont val="Yu Gothic"/>
        <family val="3"/>
        <charset val="128"/>
        <scheme val="minor"/>
      </rPr>
      <t>から直接入力</t>
    </r>
    <rPh sb="9" eb="11">
      <t>チョクセツ</t>
    </rPh>
    <rPh sb="11" eb="13">
      <t>ニュウリョク</t>
    </rPh>
    <phoneticPr fontId="39"/>
  </si>
  <si>
    <t>全事業者</t>
    <phoneticPr fontId="39"/>
  </si>
  <si>
    <t>（11）で
必要な場合</t>
    <phoneticPr fontId="39"/>
  </si>
  <si>
    <t>「11 物品等実績調書」にて認可「有り」と記載したもの全ての証明書を添付している。</t>
    <phoneticPr fontId="39"/>
  </si>
  <si>
    <t>法人</t>
    <phoneticPr fontId="39"/>
  </si>
  <si>
    <t>物品等実績調書</t>
    <phoneticPr fontId="39"/>
  </si>
  <si>
    <t>記名押印する印鑑は、代表者の実印（「６ 印鑑証明書」と同一のもの）を押印している。</t>
    <rPh sb="34" eb="36">
      <t>オウイン</t>
    </rPh>
    <phoneticPr fontId="39"/>
  </si>
  <si>
    <r>
      <t xml:space="preserve">見取図
</t>
    </r>
    <r>
      <rPr>
        <b/>
        <sz val="10"/>
        <color rgb="FFC00000"/>
        <rFont val="Yu Gothic"/>
        <family val="3"/>
        <charset val="128"/>
        <scheme val="minor"/>
      </rPr>
      <t>※守口市内（本店・支店・営業所）登録の事業者のみ</t>
    </r>
    <rPh sb="0" eb="2">
      <t>ミト</t>
    </rPh>
    <rPh sb="2" eb="3">
      <t>ズ</t>
    </rPh>
    <rPh sb="20" eb="22">
      <t>トウロク</t>
    </rPh>
    <phoneticPr fontId="39"/>
  </si>
  <si>
    <t>鉄管､異形管､バルブ等送配水材料</t>
  </si>
  <si>
    <t>各種弁栓類､パイプ､ビニール､継手類等給水材料</t>
  </si>
  <si>
    <t>鉄蓋､コンクリート枠</t>
  </si>
  <si>
    <t>量水器</t>
  </si>
  <si>
    <t>塩素関係等の機器</t>
  </si>
  <si>
    <t>配水関係機器</t>
  </si>
  <si>
    <t>その他</t>
  </si>
  <si>
    <t>340</t>
    <phoneticPr fontId="39"/>
  </si>
  <si>
    <t>341</t>
    <phoneticPr fontId="39"/>
  </si>
  <si>
    <t>342</t>
  </si>
  <si>
    <t>343</t>
  </si>
  <si>
    <t>344</t>
  </si>
  <si>
    <t>345</t>
  </si>
  <si>
    <t>346</t>
  </si>
  <si>
    <t>（例）オオサカ（カ</t>
    <phoneticPr fontId="39"/>
  </si>
  <si>
    <t>口座名義　フリガナ</t>
    <phoneticPr fontId="39"/>
  </si>
  <si>
    <t>口座名義フリガナ</t>
    <phoneticPr fontId="39"/>
  </si>
  <si>
    <t>口座名義　フリガナ</t>
    <phoneticPr fontId="39"/>
  </si>
  <si>
    <r>
      <t xml:space="preserve">所在地
</t>
    </r>
    <r>
      <rPr>
        <b/>
        <sz val="11"/>
        <color rgb="FFC00000"/>
        <rFont val="游ゴシック"/>
        <family val="3"/>
        <charset val="128"/>
      </rPr>
      <t>（丁目 以降）</t>
    </r>
    <rPh sb="5" eb="7">
      <t>チョウメ</t>
    </rPh>
    <rPh sb="8" eb="10">
      <t>イコウ</t>
    </rPh>
    <phoneticPr fontId="39"/>
  </si>
  <si>
    <t>「委任者」シート　営業所情報：</t>
    <phoneticPr fontId="39"/>
  </si>
  <si>
    <t>名称：業種</t>
    <phoneticPr fontId="39"/>
  </si>
  <si>
    <t>所在地：準市内区分</t>
    <rPh sb="4" eb="7">
      <t>ジュンシナイ</t>
    </rPh>
    <rPh sb="7" eb="9">
      <t>クブン</t>
    </rPh>
    <phoneticPr fontId="39"/>
  </si>
  <si>
    <t>商号又は名称カナ</t>
    <phoneticPr fontId="39"/>
  </si>
  <si>
    <t>法人種別</t>
    <phoneticPr fontId="39"/>
  </si>
  <si>
    <t>（例）卸売業 
・卸売業
・サービス業 
・小売業
・その他（上記以外）※製造業、建設業、運輸業 など
から選択</t>
    <phoneticPr fontId="39"/>
  </si>
  <si>
    <t>（例）法人
・法人
・個人事業主
から選択</t>
    <rPh sb="3" eb="5">
      <t>ホウジン</t>
    </rPh>
    <rPh sb="7" eb="9">
      <t>ホウジン</t>
    </rPh>
    <rPh sb="11" eb="13">
      <t>コジン</t>
    </rPh>
    <rPh sb="13" eb="16">
      <t>ジギョウヌシ</t>
    </rPh>
    <phoneticPr fontId="39"/>
  </si>
  <si>
    <t>法人/個人事業主</t>
    <rPh sb="0" eb="2">
      <t>ホウジン</t>
    </rPh>
    <rPh sb="3" eb="5">
      <t>コジン</t>
    </rPh>
    <rPh sb="5" eb="8">
      <t>ジギョウヌシ</t>
    </rPh>
    <phoneticPr fontId="39"/>
  </si>
  <si>
    <t>所在地区分</t>
    <phoneticPr fontId="39"/>
  </si>
  <si>
    <t>所在地 合体</t>
    <rPh sb="4" eb="6">
      <t>ガッタイ</t>
    </rPh>
    <phoneticPr fontId="39"/>
  </si>
  <si>
    <t>常勤職員数/その他の職員：従業員数</t>
    <rPh sb="13" eb="17">
      <t>ジュウギョウインスウ</t>
    </rPh>
    <phoneticPr fontId="39"/>
  </si>
  <si>
    <t>作成したファイルのメール送信を行う</t>
    <rPh sb="0" eb="2">
      <t>サクセイ</t>
    </rPh>
    <rPh sb="15" eb="16">
      <t>オコナ</t>
    </rPh>
    <phoneticPr fontId="39"/>
  </si>
  <si>
    <t>本市がこの申請内容等について問合せ等の連絡をする場合の担当部署及び氏名を記入してください。この申請</t>
    <rPh sb="33" eb="35">
      <t>シメイ</t>
    </rPh>
    <rPh sb="36" eb="38">
      <t>キニュウ</t>
    </rPh>
    <rPh sb="47" eb="49">
      <t>シンセイ</t>
    </rPh>
    <phoneticPr fontId="39"/>
  </si>
  <si>
    <t>営業開始日から２か年以上経過していない場合は、登録できません。</t>
    <phoneticPr fontId="39"/>
  </si>
  <si>
    <t>「株式会社」や「有限会社」などの会社形態は、略語（例：（株）、（有））を使用せず、正式名称で記入している。</t>
    <rPh sb="46" eb="48">
      <t>キニュウ</t>
    </rPh>
    <phoneticPr fontId="39"/>
  </si>
  <si>
    <t>商号又は名称</t>
    <rPh sb="0" eb="2">
      <t>ショウゴウ</t>
    </rPh>
    <rPh sb="2" eb="3">
      <t>マタ</t>
    </rPh>
    <rPh sb="4" eb="6">
      <t>メイショウ</t>
    </rPh>
    <phoneticPr fontId="39"/>
  </si>
  <si>
    <t>「9 商業登記簿謄本」の記載内容と一致している。</t>
  </si>
  <si>
    <t>記入した生年月日は「６ 印鑑証明書」に記載の生年月日と一致している。</t>
    <rPh sb="0" eb="2">
      <t>キニュウ</t>
    </rPh>
    <rPh sb="4" eb="8">
      <t>セイネンガッピ</t>
    </rPh>
    <rPh sb="19" eb="21">
      <t>キサイ</t>
    </rPh>
    <rPh sb="22" eb="26">
      <t>セイネンガッピ</t>
    </rPh>
    <phoneticPr fontId="39"/>
  </si>
  <si>
    <t>契約等にあたって実際に使用する代表者印又は受任者印を押印してください。</t>
    <phoneticPr fontId="49"/>
  </si>
  <si>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9"/>
  </si>
  <si>
    <t>発行者</t>
    <rPh sb="0" eb="2">
      <t>ハッコウ</t>
    </rPh>
    <rPh sb="2" eb="3">
      <t>シャ</t>
    </rPh>
    <phoneticPr fontId="33"/>
  </si>
  <si>
    <t>発行者</t>
    <rPh sb="0" eb="2">
      <t>ハッコウ</t>
    </rPh>
    <rPh sb="2" eb="3">
      <t>シャ</t>
    </rPh>
    <phoneticPr fontId="39"/>
  </si>
  <si>
    <t>発行日</t>
    <rPh sb="0" eb="2">
      <t>ハッコウ</t>
    </rPh>
    <rPh sb="2" eb="3">
      <t>ビ</t>
    </rPh>
    <phoneticPr fontId="39"/>
  </si>
  <si>
    <t>未納額</t>
    <rPh sb="0" eb="2">
      <t>ミノウ</t>
    </rPh>
    <phoneticPr fontId="39"/>
  </si>
  <si>
    <t>未納額が０である。</t>
    <phoneticPr fontId="39"/>
  </si>
  <si>
    <t>【固定資産税納税証明書】未納額が０である。</t>
    <phoneticPr fontId="39"/>
  </si>
  <si>
    <t>申請用ファイルの入力で作成した「３ 入札参加資格審査申請書[物品等]」において「商号又は名称」「所在地」「代表者氏名」が、下記の提出書類の情報と一致しているかご確認ください。</t>
    <rPh sb="8" eb="10">
      <t>ニュウリョク</t>
    </rPh>
    <phoneticPr fontId="39"/>
  </si>
  <si>
    <t>・「13 固定資産税納税証明書又は賃貸借契約書」と一致している。
※提出が必要な場合（守口市内業者）</t>
    <phoneticPr fontId="39"/>
  </si>
  <si>
    <t>・「12 免許・許可・認可等の証明書」と一致している。
※提出が必要な場合（11 で提出が必要な資格）</t>
    <phoneticPr fontId="39"/>
  </si>
  <si>
    <t>・「10 成年被後見人等に関する証明」と一致している。
※提出が必要な場合（個人）</t>
    <rPh sb="38" eb="40">
      <t>コジン</t>
    </rPh>
    <phoneticPr fontId="39"/>
  </si>
  <si>
    <t>・「9 商業登記簿謄本」と一致している。
※提出が必要な場合（法人）</t>
    <phoneticPr fontId="39"/>
  </si>
  <si>
    <t>・「４ 使用印鑑届兼委任状」と一致している。</t>
    <phoneticPr fontId="39"/>
  </si>
  <si>
    <t>・「５ 誓約書」と一致している。</t>
    <phoneticPr fontId="39"/>
  </si>
  <si>
    <t>・「６ 印鑑証明書」と一致している。</t>
  </si>
  <si>
    <t>・「７ 国税納税証明書」と一致している。</t>
    <phoneticPr fontId="39"/>
  </si>
  <si>
    <t>・「８ 地方税納税証明書」と一致している。</t>
    <phoneticPr fontId="39"/>
  </si>
  <si>
    <t>提出書類の名称や所在地の確認</t>
    <rPh sb="0" eb="2">
      <t>テイシュツ</t>
    </rPh>
    <rPh sb="2" eb="4">
      <t>ショルイ</t>
    </rPh>
    <rPh sb="5" eb="7">
      <t>メイショウ</t>
    </rPh>
    <rPh sb="8" eb="11">
      <t>ショザイチ</t>
    </rPh>
    <rPh sb="12" eb="14">
      <t>カクニン</t>
    </rPh>
    <phoneticPr fontId="39"/>
  </si>
  <si>
    <t>作成したエクセルファイルのメール送信が完了した。　⇩メール送信日を記入
※提出要領Ｐ２「４．提出方法」（４）参照　　　　　　　　　　　　月　　　日</t>
    <rPh sb="0" eb="2">
      <t>サクセイ</t>
    </rPh>
    <rPh sb="19" eb="21">
      <t>カンリョウ</t>
    </rPh>
    <rPh sb="29" eb="31">
      <t>ソウシン</t>
    </rPh>
    <rPh sb="31" eb="32">
      <t>ビ</t>
    </rPh>
    <rPh sb="33" eb="35">
      <t>キニュウ</t>
    </rPh>
    <rPh sb="68" eb="69">
      <t>ツキ</t>
    </rPh>
    <rPh sb="72" eb="73">
      <t>ニチ</t>
    </rPh>
    <phoneticPr fontId="39"/>
  </si>
  <si>
    <t>「337　その他（その他）」は極力使用せず、できる限り該当する最も近い種目を選択してください。</t>
    <rPh sb="17" eb="19">
      <t>シヨウ</t>
    </rPh>
    <phoneticPr fontId="39"/>
  </si>
  <si>
    <r>
      <t xml:space="preserve">（例）〇大阪町４丁目２番３号１１１００（全角）
           ×大阪町四丁目２－３　１１１００
</t>
    </r>
    <r>
      <rPr>
        <b/>
        <sz val="10"/>
        <color rgb="FFC00000"/>
        <rFont val="游ゴシック"/>
        <family val="3"/>
        <charset val="128"/>
      </rPr>
      <t>※「7 国税納税証明書」と「8 地方税納税証明書」に記載されている所在地の表記を確認してください。</t>
    </r>
    <r>
      <rPr>
        <b/>
        <sz val="10"/>
        <color theme="1"/>
        <rFont val="游ゴシック"/>
        <family val="3"/>
        <charset val="128"/>
      </rPr>
      <t xml:space="preserve">
・原則「丁目、番、号」を使用すること。※「ー」は不可。
・原則「算用数字（０～９）」を使用すること。※「漢数字（一、五、九 等）」は不可。</t>
    </r>
    <rPh sb="39" eb="40">
      <t>4</t>
    </rPh>
    <phoneticPr fontId="39"/>
  </si>
  <si>
    <r>
      <t xml:space="preserve">（例）〇大阪町４丁目２番３号１１１００（全角）
           ×大阪町四丁目２－３　１１１００
</t>
    </r>
    <r>
      <rPr>
        <b/>
        <sz val="10"/>
        <color rgb="FFC00000"/>
        <rFont val="游ゴシック"/>
        <family val="3"/>
        <charset val="128"/>
      </rPr>
      <t xml:space="preserve">※「7 国税納税証明書」と「8 地方税納税証明書」に記載されている所在地の表記を確認してください。
</t>
    </r>
    <r>
      <rPr>
        <b/>
        <sz val="10"/>
        <color theme="1"/>
        <rFont val="游ゴシック"/>
        <family val="3"/>
        <charset val="128"/>
      </rPr>
      <t>・原則「丁目、番、号」を使用すること。※「ー」は不可。
・原則「算用数字（０～９）」を使用すること。※「漢数字（一、五、九 等）」は不可。</t>
    </r>
    <rPh sb="99" eb="101">
      <t>ゼンカク</t>
    </rPh>
    <phoneticPr fontId="39"/>
  </si>
  <si>
    <t>所在地（丁目 以降１）：20文字まで</t>
  </si>
  <si>
    <t>所在地（丁目 以降２）：15文字まで</t>
  </si>
  <si>
    <t>所在地（丁目 以降３）：25文字まで</t>
  </si>
  <si>
    <r>
      <t xml:space="preserve">（例）大阪株式会社守口支店 【３０文字まで】
</t>
    </r>
    <r>
      <rPr>
        <b/>
        <sz val="10"/>
        <color rgb="FFC00000"/>
        <rFont val="游ゴシック"/>
        <family val="3"/>
        <charset val="128"/>
      </rPr>
      <t xml:space="preserve">※本社名（例：大阪株式会社）と、支店名（例：守口支店）を併せて入力
</t>
    </r>
    <r>
      <rPr>
        <b/>
        <sz val="10"/>
        <color theme="1"/>
        <rFont val="游ゴシック"/>
        <family val="3"/>
        <charset val="128"/>
      </rPr>
      <t>※「株式会社」や「有限会社」などの会社形態は、略語（例：（株）、（有））を使用せず、正式名称で入力してください。</t>
    </r>
    <phoneticPr fontId="39"/>
  </si>
  <si>
    <r>
      <t xml:space="preserve">（例）オオサカモリグチシテン（全角） 【３０文字まで】
</t>
    </r>
    <r>
      <rPr>
        <b/>
        <sz val="10"/>
        <color rgb="FFC00000"/>
        <rFont val="游ゴシック"/>
        <family val="3"/>
        <charset val="128"/>
      </rPr>
      <t>※本社名（例：オオサカ）と、支店名（例：モリグチシテン）を併せて入力</t>
    </r>
    <r>
      <rPr>
        <b/>
        <sz val="10"/>
        <color theme="1"/>
        <rFont val="游ゴシック"/>
        <family val="3"/>
        <charset val="128"/>
      </rPr>
      <t xml:space="preserve">
（カブシキガイシャ）（ユウゲンガイシャ）は省略し、入力不要です。</t>
    </r>
    <rPh sb="15" eb="17">
      <t>ゼンカク</t>
    </rPh>
    <rPh sb="60" eb="62">
      <t>ニュウリョク</t>
    </rPh>
    <phoneticPr fontId="39"/>
  </si>
  <si>
    <t>（例）オオサカ（全角） 【３０文字まで】
（カブシキガイシャ）（ユウゲンガイシャ）は省略し、入力不要です。</t>
    <phoneticPr fontId="39"/>
  </si>
  <si>
    <r>
      <t xml:space="preserve">（例）大阪株式会社 【３０文字まで】
</t>
    </r>
    <r>
      <rPr>
        <b/>
        <sz val="10"/>
        <color rgb="FFC00000"/>
        <rFont val="游ゴシック"/>
        <family val="3"/>
        <charset val="128"/>
      </rPr>
      <t>※「株式会社」や「有限会社」などの会社形態は、略語（例：（株）、（有））を使用せず、正式名称で入力してください。</t>
    </r>
    <phoneticPr fontId="39"/>
  </si>
  <si>
    <r>
      <t xml:space="preserve">（例）代表取締役 【２０文字まで】
</t>
    </r>
    <r>
      <rPr>
        <b/>
        <sz val="10"/>
        <color rgb="FFC00000"/>
        <rFont val="游ゴシック"/>
        <family val="3"/>
        <charset val="128"/>
      </rPr>
      <t>「6 印鑑証明書」および「9 商業登記簿謄本」に記載されている代表者役職名の表記を確認してください。
※表記と相違がある場合は、その理由を記載した「理由書（任意様式）」を作成し、併せてご提出ください。　</t>
    </r>
    <phoneticPr fontId="39"/>
  </si>
  <si>
    <t>（例）支店長 【２０文字まで】</t>
    <phoneticPr fontId="39"/>
  </si>
  <si>
    <t>不備や不足がある場合、登録完了までにさらに1～2ヶ月程度かかることがあります。必ず内容をよくご確認ください。</t>
    <rPh sb="0" eb="2">
      <t>フビ</t>
    </rPh>
    <rPh sb="3" eb="5">
      <t>フソク</t>
    </rPh>
    <rPh sb="8" eb="10">
      <t>バアイ</t>
    </rPh>
    <rPh sb="11" eb="13">
      <t>トウロク</t>
    </rPh>
    <rPh sb="13" eb="15">
      <t>カンリョウ</t>
    </rPh>
    <rPh sb="25" eb="26">
      <t>ゲツ</t>
    </rPh>
    <rPh sb="26" eb="28">
      <t>テイド</t>
    </rPh>
    <rPh sb="39" eb="40">
      <t>カナラ</t>
    </rPh>
    <rPh sb="41" eb="43">
      <t>ナイヨウ</t>
    </rPh>
    <rPh sb="47" eb="49">
      <t>カクニン</t>
    </rPh>
    <phoneticPr fontId="78"/>
  </si>
  <si>
    <t>作成年月日</t>
    <rPh sb="0" eb="2">
      <t>サクセイ</t>
    </rPh>
    <phoneticPr fontId="39"/>
  </si>
  <si>
    <t>※6-9 印鑑証明書/納税証明書/商業登記簿謄本
各証明書類の日にち</t>
    <rPh sb="31" eb="32">
      <t>カクショウメイショヒ</t>
    </rPh>
    <phoneticPr fontId="39"/>
  </si>
  <si>
    <r>
      <rPr>
        <b/>
        <sz val="11"/>
        <color rgb="FFC00000"/>
        <rFont val="BIZ UDゴシック"/>
        <family val="3"/>
        <charset val="128"/>
      </rPr>
      <t>≪ ⇩ 注意！不備が起こりやすい項目 ⇩ ≫</t>
    </r>
    <r>
      <rPr>
        <b/>
        <sz val="10"/>
        <color theme="1"/>
        <rFont val="游ゴシック"/>
        <family val="3"/>
        <charset val="128"/>
      </rPr>
      <t xml:space="preserve">
記入した代表者または受任者の、代表者印/受任者印である。
</t>
    </r>
    <r>
      <rPr>
        <b/>
        <sz val="10"/>
        <color rgb="FFC00000"/>
        <rFont val="游ゴシック"/>
        <family val="3"/>
        <charset val="128"/>
      </rPr>
      <t xml:space="preserve">※社印（角印）または個人印のみでの届出は不可。
</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72" eb="74">
      <t>フカ</t>
    </rPh>
    <rPh sb="98" eb="100">
      <t>オウイン</t>
    </rPh>
    <phoneticPr fontId="39"/>
  </si>
  <si>
    <r>
      <rPr>
        <b/>
        <sz val="11"/>
        <color rgb="FFC00000"/>
        <rFont val="BIZ UDPゴシック"/>
        <family val="3"/>
        <charset val="128"/>
      </rPr>
      <t>≪ ⇩ 注意！不備が起こりやすい項目 ⇩ ≫</t>
    </r>
    <r>
      <rPr>
        <b/>
        <sz val="10"/>
        <rFont val="游ゴシック"/>
        <family val="3"/>
        <charset val="128"/>
      </rPr>
      <t xml:space="preserve">
所在地の「市区町村」で発行する『（法人）市民税』の納税証明書である。
</t>
    </r>
    <r>
      <rPr>
        <b/>
        <sz val="10"/>
        <color rgb="FFC00000"/>
        <rFont val="游ゴシック"/>
        <family val="3"/>
        <charset val="128"/>
      </rPr>
      <t>※「府税事務所」「県税事務所」で発行のものは不可。※東京都のみ「都税事務所」は可</t>
    </r>
    <rPh sb="22" eb="25">
      <t>ショザイチ</t>
    </rPh>
    <rPh sb="29" eb="30">
      <t>ク</t>
    </rPh>
    <rPh sb="83" eb="85">
      <t>トウキョウ</t>
    </rPh>
    <rPh sb="85" eb="86">
      <t>ト</t>
    </rPh>
    <rPh sb="89" eb="94">
      <t>トゼイジムショ</t>
    </rPh>
    <rPh sb="96" eb="97">
      <t>カ</t>
    </rPh>
    <phoneticPr fontId="39"/>
  </si>
  <si>
    <r>
      <rPr>
        <b/>
        <sz val="11"/>
        <color rgb="FFC00000"/>
        <rFont val="BIZ UDゴシック"/>
        <family val="3"/>
        <charset val="128"/>
      </rPr>
      <t>≪ ⇩ 注意！不備が起こりやすい項目 ⇩ ≫</t>
    </r>
    <r>
      <rPr>
        <b/>
        <sz val="10"/>
        <color theme="1"/>
        <rFont val="游ゴシック"/>
        <family val="3"/>
        <charset val="128"/>
      </rPr>
      <t xml:space="preserve">
【受任者を選任する場合】
受任者の所在地の市町村で発行する納税証明書が必要です。
</t>
    </r>
    <r>
      <rPr>
        <b/>
        <sz val="10"/>
        <color rgb="FFC00000"/>
        <rFont val="游ゴシック"/>
        <family val="3"/>
        <charset val="128"/>
      </rPr>
      <t>※本社・本店のものは不可。</t>
    </r>
    <phoneticPr fontId="39"/>
  </si>
  <si>
    <t>・原則「丁目、番、号」を使用すること。※「ー」は不可。
・原則「算用数字（０～９）」を使用すること。※「漢数字（一、五、九 等）」は不可。
正しい記入例：大阪府守口市京阪本通２丁目５番５号
※「7 国税納税証明書」と「8 地方税納税証明書」に記載されている所在地の表記を確認してください。</t>
    <phoneticPr fontId="39"/>
  </si>
  <si>
    <r>
      <t xml:space="preserve">※１ 一致しない場合は、具体的な理由を記入した「理由書（任意様式）」を作成し、提出してください。
</t>
    </r>
    <r>
      <rPr>
        <b/>
        <sz val="10"/>
        <color rgb="FF002060"/>
        <rFont val="游ゴシック"/>
        <family val="3"/>
        <charset val="128"/>
      </rPr>
      <t>※２【営業実態のある所在地が「9 商業登記簿謄本」記載の所在地と異なる場合】
営業実態のある所在地を申請してください。その場合は、所在地が異なる理由を記載した「理由書（任意様式）」を作成し、提出してください。</t>
    </r>
    <rPh sb="19" eb="21">
      <t>キニュウ</t>
    </rPh>
    <rPh sb="99" eb="101">
      <t>シンセイ</t>
    </rPh>
    <phoneticPr fontId="39"/>
  </si>
  <si>
    <t>市外業者は５業種まで。
市内業者は10業種まで。</t>
    <phoneticPr fontId="39"/>
  </si>
  <si>
    <r>
      <rPr>
        <b/>
        <sz val="11"/>
        <color rgb="FFC00000"/>
        <rFont val="BIZ UDゴシック"/>
        <family val="3"/>
        <charset val="128"/>
      </rPr>
      <t>≪ ⇩ 注意！不備が起こりやすい項目 ⇩ ≫</t>
    </r>
    <r>
      <rPr>
        <b/>
        <sz val="10"/>
        <rFont val="游ゴシック"/>
        <family val="3"/>
        <charset val="128"/>
      </rPr>
      <t xml:space="preserve">
各登録種目ごとに「取引先名称」/「金額（千円）」を１件以上記入している。</t>
    </r>
    <phoneticPr fontId="39"/>
  </si>
  <si>
    <r>
      <t xml:space="preserve">国税納税証明書（写し可）
【法人の場合】
納税証明書その３の３
</t>
    </r>
    <r>
      <rPr>
        <b/>
        <sz val="7"/>
        <rFont val="游ゴシック"/>
        <family val="3"/>
        <charset val="128"/>
      </rPr>
      <t>「法人税」と「消費税及び地方消費税</t>
    </r>
    <r>
      <rPr>
        <b/>
        <sz val="10"/>
        <rFont val="游ゴシック"/>
        <family val="3"/>
        <charset val="128"/>
      </rPr>
      <t xml:space="preserve">」
【個人の場合】
納税証明書その３の２
</t>
    </r>
    <r>
      <rPr>
        <b/>
        <sz val="7"/>
        <rFont val="游ゴシック"/>
        <family val="3"/>
        <charset val="128"/>
      </rPr>
      <t>「所得税」と「消費税及び地方消費税」</t>
    </r>
    <phoneticPr fontId="39"/>
  </si>
  <si>
    <t>地方税納税証明書（写し可）
（直前１か年分）
（未納のない証明可）
【法人の場合】
法人市民税
【個人の場合】
市民税</t>
    <phoneticPr fontId="39"/>
  </si>
  <si>
    <t>守口市内（申請者・受任先）の事業者のみ</t>
    <rPh sb="5" eb="8">
      <t>シンセイシャ</t>
    </rPh>
    <rPh sb="9" eb="12">
      <t>ジュニンサキ</t>
    </rPh>
    <phoneticPr fontId="39"/>
  </si>
  <si>
    <r>
      <rPr>
        <b/>
        <sz val="11"/>
        <color rgb="FFC00000"/>
        <rFont val="BIZ UDゴシック"/>
        <family val="3"/>
        <charset val="128"/>
      </rPr>
      <t>≪ ⇩ 注意！不備が起こりやすい項目 ⇩ ≫</t>
    </r>
    <r>
      <rPr>
        <b/>
        <sz val="10"/>
        <rFont val="游ゴシック"/>
        <family val="3"/>
        <charset val="128"/>
      </rPr>
      <t xml:space="preserve">
登録・免許・認可等の有無「有り」「無し」を選択している。
※提出要領Ｐ９「資料２ 免許・許可・認可等の証明書の主な例示」参照</t>
    </r>
    <rPh sb="36" eb="37">
      <t>ア</t>
    </rPh>
    <rPh sb="40" eb="41">
      <t>ナ</t>
    </rPh>
    <rPh sb="44" eb="46">
      <t>センタク</t>
    </rPh>
    <phoneticPr fontId="39"/>
  </si>
  <si>
    <t>作成する日付を記入している。</t>
  </si>
  <si>
    <t>印鑑証明書/納税証明書/商業登記簿謄本は、発行後3か月以内のものを提出してください。</t>
    <rPh sb="21" eb="24">
      <t>ハッコウゴ</t>
    </rPh>
    <phoneticPr fontId="39"/>
  </si>
  <si>
    <t>作成後、入力したこの「申請用ファイル」を電子メールで送信してください。</t>
    <rPh sb="0" eb="2">
      <t>さくせい</t>
    </rPh>
    <rPh sb="2" eb="3">
      <t>ご</t>
    </rPh>
    <phoneticPr fontId="61" type="Hiragana"/>
  </si>
  <si>
    <t>■送信先■
keiyaku@city.moriguchi.lg.jp
■メールタイトル■
「守口市物品等入札参加資格審査申請」
■添付するファイル名■
「申請年月日（８桁） 会社名」
（例）申請年月日：2025年4月10日
会社名 ：大阪株式会社守口支店
⇒ファイル名「20250410 大阪株式会社守口支店」</t>
    <phoneticPr fontId="6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</si>
</sst>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84">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10.5"/>
      <color theme="1"/>
      <name val="游ゴシック"/>
      <family val="3"/>
      <charset val="128"/>
    </font>
    <font>
      <b/>
      <sz val="8"/>
      <color theme="1"/>
      <name val="游ゴシック"/>
      <family val="3"/>
      <charset val="128"/>
    </font>
    <font>
      <b/>
      <sz val="6"/>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6"/>
      <name val="游ゴシック"/>
      <family val="3"/>
      <charset val="128"/>
    </font>
    <font>
      <b/>
      <sz val="6"/>
      <name val="游ゴシック"/>
      <family val="3"/>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b/>
      <sz val="11"/>
      <color rgb="FFFF0000"/>
      <name val="游ゴシック"/>
      <family val="3"/>
      <charset val="128"/>
    </font>
    <font>
      <b/>
      <sz val="11"/>
      <color rgb="FF00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u/>
      <sz val="8"/>
      <color theme="1"/>
      <name val="游ゴシック"/>
      <family val="3"/>
      <charset val="128"/>
    </font>
    <font>
      <b/>
      <sz val="8"/>
      <name val="Yu Gothic"/>
      <charset val="128"/>
    </font>
    <font>
      <sz val="11"/>
      <color theme="1"/>
      <name val="Yu Gothic"/>
      <charset val="134"/>
      <scheme val="minor"/>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10"/>
      <color rgb="FF000000"/>
      <name val="游ゴシック"/>
      <family val="3"/>
      <charset val="128"/>
    </font>
    <font>
      <b/>
      <sz val="22"/>
      <color rgb="FFFF0000"/>
      <name val="游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10"/>
      <color rgb="FFC00000"/>
      <name val="游ゴシック"/>
      <family val="3"/>
      <charset val="128"/>
    </font>
    <font>
      <sz val="6"/>
      <name val="Yu Gothic"/>
      <family val="2"/>
      <charset val="128"/>
      <scheme val="minor"/>
    </font>
    <font>
      <b/>
      <sz val="12"/>
      <color theme="5" tint="-0.499984740745262"/>
      <name val="HGP創英角ｺﾞｼｯｸUB"/>
      <family val="3"/>
      <charset val="128"/>
    </font>
    <font>
      <b/>
      <sz val="14"/>
      <color indexed="10"/>
      <name val="游ゴシック"/>
      <family val="3"/>
      <charset val="128"/>
    </font>
    <font>
      <b/>
      <sz val="11"/>
      <color rgb="FFFF0000"/>
      <name val="BIZ UDPゴシック"/>
      <family val="3"/>
      <charset val="128"/>
    </font>
    <font>
      <b/>
      <sz val="10"/>
      <color rgb="FFFF0000"/>
      <name val="Yu Gothic"/>
      <family val="3"/>
      <charset val="128"/>
      <scheme val="minor"/>
    </font>
    <font>
      <b/>
      <sz val="10"/>
      <color theme="1"/>
      <name val="Yu Gothic"/>
      <family val="3"/>
      <charset val="128"/>
      <scheme val="minor"/>
    </font>
    <font>
      <sz val="11"/>
      <color theme="1"/>
      <name val="游ゴシック"/>
      <family val="3"/>
      <charset val="128"/>
    </font>
    <font>
      <b/>
      <sz val="11"/>
      <color rgb="FFC00000"/>
      <name val="游ゴシック"/>
      <family val="3"/>
      <charset val="128"/>
    </font>
    <font>
      <b/>
      <sz val="12"/>
      <name val="Segoe UI Symbol"/>
      <family val="2"/>
    </font>
    <font>
      <b/>
      <sz val="9"/>
      <name val="BIZ UDPゴシック"/>
      <family val="3"/>
      <charset val="128"/>
    </font>
    <font>
      <b/>
      <sz val="9"/>
      <color rgb="FFC00000"/>
      <name val="游ゴシック"/>
      <family val="3"/>
      <charset val="128"/>
    </font>
    <font>
      <b/>
      <sz val="8"/>
      <name val="BIZ UDPゴシック"/>
      <family val="3"/>
      <charset val="128"/>
    </font>
    <font>
      <sz val="6"/>
      <name val="ＭＳ Ｐゴシック"/>
      <family val="3"/>
      <charset val="128"/>
    </font>
    <font>
      <b/>
      <sz val="11"/>
      <color indexed="81"/>
      <name val="游ゴシック"/>
      <family val="3"/>
      <charset val="128"/>
    </font>
    <font>
      <b/>
      <sz val="8"/>
      <color rgb="FFC00000"/>
      <name val="游ゴシック"/>
      <family val="3"/>
      <charset val="128"/>
    </font>
    <font>
      <b/>
      <sz val="10"/>
      <color rgb="FFC00000"/>
      <name val="Yu Gothic"/>
      <family val="3"/>
      <charset val="128"/>
      <scheme val="minor"/>
    </font>
    <font>
      <b/>
      <sz val="10"/>
      <name val="Yu Gothic"/>
      <family val="3"/>
      <charset val="128"/>
      <scheme val="minor"/>
    </font>
    <font>
      <b/>
      <sz val="11"/>
      <name val="Yu Gothic"/>
      <family val="3"/>
      <charset val="128"/>
      <scheme val="minor"/>
    </font>
    <font>
      <b/>
      <sz val="12"/>
      <name val="BIZ UDPゴシック"/>
      <family val="3"/>
      <charset val="128"/>
    </font>
    <font>
      <b/>
      <sz val="12"/>
      <color rgb="FFC00000"/>
      <name val="BIZ UDPゴシック"/>
      <family val="3"/>
      <charset val="128"/>
    </font>
    <font>
      <b/>
      <sz val="8"/>
      <color indexed="81"/>
      <name val="Yu Gothic"/>
      <family val="3"/>
      <charset val="128"/>
      <scheme val="minor"/>
    </font>
    <font>
      <b/>
      <sz val="8"/>
      <color indexed="81"/>
      <name val="メイリオ"/>
      <family val="3"/>
      <charset val="128"/>
    </font>
    <font>
      <b/>
      <sz val="9"/>
      <color indexed="81"/>
      <name val="游ゴシック"/>
      <family val="3"/>
      <charset val="128"/>
    </font>
    <font>
      <b/>
      <sz val="8"/>
      <color indexed="81"/>
      <name val="游ゴシック"/>
      <family val="3"/>
      <charset val="128"/>
    </font>
    <font>
      <b/>
      <sz val="26"/>
      <name val="游ゴシック"/>
      <family val="3"/>
      <charset val="128"/>
    </font>
    <font>
      <b/>
      <sz val="10"/>
      <color rgb="FF002060"/>
      <name val="游ゴシック"/>
      <family val="3"/>
      <charset val="128"/>
    </font>
    <font>
      <b/>
      <sz val="16"/>
      <color rgb="FFC00000"/>
      <name val="Yu Gothic"/>
      <family val="3"/>
      <charset val="128"/>
      <scheme val="minor"/>
    </font>
    <font>
      <b/>
      <sz val="9"/>
      <color indexed="81"/>
      <name val="メイリオ"/>
      <family val="3"/>
      <charset val="128"/>
    </font>
    <font>
      <b/>
      <sz val="10"/>
      <color indexed="81"/>
      <name val="メイリオ"/>
      <family val="3"/>
      <charset val="128"/>
    </font>
    <font>
      <b/>
      <sz val="9"/>
      <color indexed="81"/>
      <name val="MS P ゴシック"/>
      <family val="3"/>
      <charset val="128"/>
    </font>
    <font>
      <b/>
      <sz val="11"/>
      <color rgb="FFC00000"/>
      <name val="BIZ UDゴシック"/>
      <family val="3"/>
      <charset val="128"/>
    </font>
    <font>
      <b/>
      <sz val="11"/>
      <color rgb="FFC00000"/>
      <name val="BIZ UDPゴシック"/>
      <family val="3"/>
      <charset val="128"/>
    </font>
    <font>
      <b/>
      <sz val="14"/>
      <color rgb="FFC00000"/>
      <name val="游ゴシック"/>
      <family val="3"/>
      <charset val="128"/>
    </font>
    <font>
      <b/>
      <sz val="7"/>
      <name val="游ゴシック"/>
      <family val="3"/>
      <charset val="128"/>
    </font>
    <font>
      <b/>
      <sz val="18"/>
      <color rgb="FFC00000"/>
      <name val="Yu Gothic"/>
      <family val="3"/>
      <charset val="128"/>
      <scheme val="minor"/>
    </font>
  </fonts>
  <fills count="11">
    <fill>
      <patternFill patternType="none"/>
    </fill>
    <fill>
      <patternFill patternType="gray125"/>
    </fill>
    <fill>
      <patternFill patternType="solid">
        <fgColor theme="7" tint="0.79995117038483843"/>
        <bgColor indexed="64"/>
      </patternFill>
    </fill>
    <fill>
      <patternFill patternType="solid">
        <fgColor theme="4" tint="0.79998168889431442"/>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rgb="FFD9E1F2"/>
        <bgColor rgb="FF000000"/>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s>
  <borders count="1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hair">
        <color auto="1"/>
      </right>
      <top style="medium">
        <color auto="1"/>
      </top>
      <bottom/>
      <diagonal/>
    </border>
    <border>
      <left style="thin">
        <color auto="1"/>
      </left>
      <right style="hair">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thin">
        <color auto="1"/>
      </top>
      <bottom style="hair">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medium">
        <color auto="1"/>
      </top>
      <bottom/>
      <diagonal/>
    </border>
    <border>
      <left/>
      <right style="hair">
        <color auto="1"/>
      </right>
      <top/>
      <bottom/>
      <diagonal/>
    </border>
    <border>
      <left style="hair">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style="medium">
        <color auto="1"/>
      </top>
      <bottom style="thin">
        <color auto="1"/>
      </bottom>
      <diagonal/>
    </border>
    <border>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top style="medium">
        <color indexed="64"/>
      </top>
      <bottom style="medium">
        <color indexed="64"/>
      </bottom>
      <diagonal/>
    </border>
    <border diagonalUp="1">
      <left style="thick">
        <color auto="1"/>
      </left>
      <right style="thin">
        <color auto="1"/>
      </right>
      <top style="medium">
        <color indexed="64"/>
      </top>
      <bottom style="medium">
        <color indexed="64"/>
      </bottom>
      <diagonal style="thin">
        <color auto="1"/>
      </diagonal>
    </border>
    <border>
      <left style="thin">
        <color auto="1"/>
      </left>
      <right style="thick">
        <color auto="1"/>
      </right>
      <top style="medium">
        <color indexed="64"/>
      </top>
      <bottom style="medium">
        <color indexed="64"/>
      </bottom>
      <diagonal/>
    </border>
    <border diagonalUp="1">
      <left style="thin">
        <color auto="1"/>
      </left>
      <right style="medium">
        <color indexed="64"/>
      </right>
      <top style="medium">
        <color indexed="64"/>
      </top>
      <bottom style="medium">
        <color indexed="64"/>
      </bottom>
      <diagonal style="thin">
        <color auto="1"/>
      </diagonal>
    </border>
    <border diagonalUp="1">
      <left style="thick">
        <color auto="1"/>
      </left>
      <right style="thin">
        <color auto="1"/>
      </right>
      <top/>
      <bottom style="thin">
        <color auto="1"/>
      </bottom>
      <diagonal style="thin">
        <color auto="1"/>
      </diagonal>
    </border>
    <border>
      <left/>
      <right style="thick">
        <color auto="1"/>
      </right>
      <top/>
      <bottom style="thin">
        <color auto="1"/>
      </bottom>
      <diagonal/>
    </border>
    <border>
      <left style="thick">
        <color auto="1"/>
      </left>
      <right/>
      <top style="thin">
        <color auto="1"/>
      </top>
      <bottom style="hair">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right style="thick">
        <color auto="1"/>
      </right>
      <top style="medium">
        <color indexed="64"/>
      </top>
      <bottom/>
      <diagonal/>
    </border>
    <border>
      <left style="medium">
        <color auto="1"/>
      </left>
      <right/>
      <top/>
      <bottom style="thin">
        <color auto="1"/>
      </bottom>
      <diagonal/>
    </border>
    <border>
      <left style="thick">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s>
  <cellStyleXfs count="9">
    <xf numFmtId="0" fontId="0" fillId="0" borderId="0"/>
    <xf numFmtId="38" fontId="38"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4" fillId="0" borderId="0"/>
    <xf numFmtId="0" fontId="34" fillId="0" borderId="0">
      <alignment vertical="center"/>
    </xf>
    <xf numFmtId="0" fontId="35" fillId="0" borderId="0">
      <alignment vertical="center"/>
    </xf>
    <xf numFmtId="0" fontId="33" fillId="0" borderId="0" applyNumberFormat="0" applyFill="0" applyBorder="0" applyAlignment="0" applyProtection="0"/>
    <xf numFmtId="0" fontId="34" fillId="0" borderId="0"/>
  </cellStyleXfs>
  <cellXfs count="558">
    <xf numFmtId="0" fontId="0" fillId="0" borderId="0" xfId="0"/>
    <xf numFmtId="0" fontId="1" fillId="0" borderId="0" xfId="0" applyFont="1"/>
    <xf numFmtId="0" fontId="1" fillId="0" borderId="0" xfId="0" applyFont="1" applyAlignment="1">
      <alignment vertical="top"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5" applyFont="1">
      <alignment vertical="center"/>
    </xf>
    <xf numFmtId="0" fontId="4" fillId="0" borderId="0" xfId="5" applyFont="1" applyAlignment="1">
      <alignment vertical="center"/>
    </xf>
    <xf numFmtId="0" fontId="7" fillId="0" borderId="0" xfId="5" applyFont="1" applyAlignment="1">
      <alignment vertical="center"/>
    </xf>
    <xf numFmtId="0" fontId="4" fillId="0" borderId="0" xfId="5" applyFont="1" applyBorder="1">
      <alignment vertical="center"/>
    </xf>
    <xf numFmtId="0" fontId="8" fillId="0" borderId="0" xfId="5" applyFont="1" applyAlignment="1">
      <alignment horizontal="right" vertical="center"/>
    </xf>
    <xf numFmtId="0" fontId="9" fillId="0" borderId="0" xfId="5" applyFont="1" applyAlignment="1">
      <alignment vertical="center"/>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horizontal="center" vertical="center" wrapText="1"/>
    </xf>
    <xf numFmtId="0" fontId="2" fillId="0" borderId="0" xfId="5" applyFont="1" applyBorder="1" applyAlignment="1">
      <alignment vertical="center"/>
    </xf>
    <xf numFmtId="0" fontId="2" fillId="0" borderId="0" xfId="5" applyFont="1" applyAlignment="1">
      <alignment horizontal="left" vertical="center"/>
    </xf>
    <xf numFmtId="0" fontId="2" fillId="0" borderId="0" xfId="5" applyFont="1" applyBorder="1" applyAlignment="1">
      <alignment vertical="center" wrapText="1"/>
    </xf>
    <xf numFmtId="0" fontId="2" fillId="0" borderId="0" xfId="5" applyFont="1" applyAlignment="1">
      <alignment vertical="center"/>
    </xf>
    <xf numFmtId="0" fontId="2" fillId="0" borderId="0" xfId="5" applyFont="1" applyBorder="1">
      <alignment vertical="center"/>
    </xf>
    <xf numFmtId="0" fontId="2" fillId="0" borderId="0" xfId="5" applyFont="1" applyAlignment="1">
      <alignment vertical="center" shrinkToFit="1"/>
    </xf>
    <xf numFmtId="0" fontId="8" fillId="0" borderId="0" xfId="5" applyFont="1" applyAlignment="1">
      <alignment horizontal="left" vertical="center" wrapText="1"/>
    </xf>
    <xf numFmtId="0" fontId="14" fillId="0" borderId="39" xfId="5" applyFont="1" applyBorder="1" applyAlignment="1">
      <alignment horizontal="center" vertical="center" shrinkToFit="1"/>
    </xf>
    <xf numFmtId="0" fontId="2" fillId="0" borderId="0" xfId="5" applyFont="1" applyAlignment="1">
      <alignment horizontal="left" vertical="center" shrinkToFit="1"/>
    </xf>
    <xf numFmtId="0" fontId="8" fillId="0" borderId="0" xfId="5" applyFont="1">
      <alignment vertical="center"/>
    </xf>
    <xf numFmtId="0" fontId="12" fillId="0" borderId="0" xfId="5" applyFont="1" applyAlignment="1">
      <alignment vertical="center"/>
    </xf>
    <xf numFmtId="0" fontId="17" fillId="0" borderId="0" xfId="6" applyFont="1" applyAlignment="1">
      <alignment horizontal="center" vertical="center"/>
    </xf>
    <xf numFmtId="0" fontId="17" fillId="0" borderId="0" xfId="6" applyFont="1">
      <alignment vertical="center"/>
    </xf>
    <xf numFmtId="0" fontId="19" fillId="0" borderId="0" xfId="6" applyFont="1" applyAlignment="1">
      <alignment vertical="center"/>
    </xf>
    <xf numFmtId="0" fontId="20" fillId="0" borderId="0" xfId="6" applyFont="1" applyAlignment="1">
      <alignment vertical="center"/>
    </xf>
    <xf numFmtId="0" fontId="21" fillId="0" borderId="0" xfId="6" applyFont="1" applyAlignment="1">
      <alignment horizontal="center" vertical="center"/>
    </xf>
    <xf numFmtId="0" fontId="23" fillId="0" borderId="54" xfId="6" applyFont="1" applyBorder="1" applyAlignment="1">
      <alignment horizontal="center" vertical="center" shrinkToFit="1"/>
    </xf>
    <xf numFmtId="0" fontId="24" fillId="0" borderId="0" xfId="6" applyFont="1">
      <alignment vertical="center"/>
    </xf>
    <xf numFmtId="0" fontId="22" fillId="0" borderId="54" xfId="6" applyFont="1" applyBorder="1" applyAlignment="1">
      <alignment horizontal="center" vertical="center" shrinkToFit="1"/>
    </xf>
    <xf numFmtId="0" fontId="22" fillId="0" borderId="59" xfId="6" applyFont="1" applyBorder="1" applyAlignment="1">
      <alignment horizontal="center" vertical="center" shrinkToFit="1"/>
    </xf>
    <xf numFmtId="0" fontId="25" fillId="0" borderId="0" xfId="6" applyFont="1" applyAlignment="1">
      <alignment horizontal="center" vertical="center" textRotation="180"/>
    </xf>
    <xf numFmtId="0" fontId="10" fillId="0" borderId="0" xfId="2" applyFont="1">
      <alignment vertical="center"/>
    </xf>
    <xf numFmtId="0" fontId="10" fillId="0" borderId="0" xfId="2" applyFont="1" applyAlignment="1">
      <alignment horizontal="center" vertical="center"/>
    </xf>
    <xf numFmtId="0" fontId="7" fillId="0" borderId="0" xfId="2" applyFont="1" applyAlignment="1">
      <alignment horizontal="left" vertical="center" shrinkToFit="1"/>
    </xf>
    <xf numFmtId="0" fontId="10" fillId="0" borderId="0" xfId="2" applyFont="1" applyAlignment="1">
      <alignment vertical="center" wrapText="1"/>
    </xf>
    <xf numFmtId="0" fontId="10" fillId="0" borderId="0" xfId="2" applyFont="1" applyAlignment="1">
      <alignment vertical="center"/>
    </xf>
    <xf numFmtId="0" fontId="6" fillId="0" borderId="0" xfId="2" applyFont="1" applyAlignment="1">
      <alignment vertical="center"/>
    </xf>
    <xf numFmtId="0" fontId="9" fillId="0" borderId="0" xfId="2" applyFont="1" applyAlignment="1">
      <alignment vertical="center" wrapText="1"/>
    </xf>
    <xf numFmtId="0" fontId="5" fillId="0" borderId="0" xfId="2" applyFont="1" applyAlignment="1">
      <alignment vertical="center"/>
    </xf>
    <xf numFmtId="0" fontId="6" fillId="0" borderId="0" xfId="2" applyFont="1" applyAlignment="1">
      <alignment horizontal="center" vertical="center"/>
    </xf>
    <xf numFmtId="0" fontId="6" fillId="0" borderId="0" xfId="2" applyFont="1" applyBorder="1" applyAlignment="1">
      <alignment horizontal="center" vertical="center"/>
    </xf>
    <xf numFmtId="0" fontId="10" fillId="0" borderId="0" xfId="2" applyFont="1" applyBorder="1" applyAlignment="1">
      <alignment vertical="center" wrapText="1"/>
    </xf>
    <xf numFmtId="0" fontId="10" fillId="0" borderId="24" xfId="2" applyFont="1" applyBorder="1" applyAlignment="1">
      <alignment vertical="center" textRotation="255" shrinkToFit="1"/>
    </xf>
    <xf numFmtId="0" fontId="13" fillId="0" borderId="62" xfId="2" applyFont="1" applyBorder="1" applyAlignment="1">
      <alignment horizontal="left" vertical="center" wrapText="1" shrinkToFit="1"/>
    </xf>
    <xf numFmtId="0" fontId="4" fillId="0" borderId="0" xfId="5" applyFont="1" applyAlignment="1">
      <alignment horizontal="center" vertical="center"/>
    </xf>
    <xf numFmtId="49" fontId="4" fillId="0" borderId="0" xfId="5" applyNumberFormat="1" applyFont="1" applyAlignment="1">
      <alignment horizontal="center" vertical="center"/>
    </xf>
    <xf numFmtId="0" fontId="4" fillId="0" borderId="42" xfId="5" applyFont="1" applyBorder="1" applyAlignment="1">
      <alignment horizontal="center" vertical="center"/>
    </xf>
    <xf numFmtId="0" fontId="10" fillId="0" borderId="9" xfId="5" applyFont="1" applyBorder="1" applyAlignment="1">
      <alignment vertical="center" wrapText="1"/>
    </xf>
    <xf numFmtId="0" fontId="13" fillId="0" borderId="0" xfId="0" applyFont="1" applyAlignment="1">
      <alignment horizontal="left" vertical="center"/>
    </xf>
    <xf numFmtId="0" fontId="2"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176"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3" fillId="0" borderId="0" xfId="0" applyNumberFormat="1" applyFont="1" applyBorder="1" applyAlignment="1">
      <alignment horizontal="left" vertical="center" wrapText="1"/>
    </xf>
    <xf numFmtId="49" fontId="13" fillId="0" borderId="0"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21" xfId="0" applyFont="1" applyBorder="1" applyAlignment="1">
      <alignment horizontal="left" vertical="center" shrinkToFit="1"/>
    </xf>
    <xf numFmtId="0" fontId="13" fillId="0" borderId="21" xfId="0" applyFont="1" applyFill="1" applyBorder="1" applyAlignment="1">
      <alignment horizontal="center" vertical="center"/>
    </xf>
    <xf numFmtId="0" fontId="13" fillId="0" borderId="21" xfId="0" applyFont="1" applyBorder="1" applyAlignment="1">
      <alignment horizontal="left" vertical="center"/>
    </xf>
    <xf numFmtId="0" fontId="30" fillId="0" borderId="0" xfId="0" applyFont="1" applyBorder="1" applyAlignment="1">
      <alignment horizontal="left" vertical="center"/>
    </xf>
    <xf numFmtId="0" fontId="13" fillId="0" borderId="0" xfId="0" applyFont="1" applyFill="1" applyAlignment="1">
      <alignment horizontal="center" vertical="center"/>
    </xf>
    <xf numFmtId="49" fontId="13" fillId="0" borderId="21" xfId="0" applyNumberFormat="1" applyFont="1" applyFill="1" applyBorder="1" applyAlignment="1">
      <alignment horizontal="center" vertical="center"/>
    </xf>
    <xf numFmtId="0" fontId="32" fillId="0" borderId="0" xfId="0" applyFont="1" applyAlignment="1">
      <alignment horizontal="left" vertical="center"/>
    </xf>
    <xf numFmtId="0" fontId="13" fillId="0" borderId="21" xfId="1" applyNumberFormat="1" applyFont="1" applyFill="1" applyBorder="1" applyAlignment="1">
      <alignment horizontal="center" vertical="center"/>
    </xf>
    <xf numFmtId="38" fontId="13" fillId="0" borderId="21" xfId="1" applyFont="1" applyFill="1" applyBorder="1" applyAlignment="1">
      <alignment horizontal="center" vertical="center"/>
    </xf>
    <xf numFmtId="0" fontId="2" fillId="0" borderId="21" xfId="0" applyFont="1" applyBorder="1" applyAlignment="1">
      <alignment horizontal="left" vertical="center" shrinkToFit="1"/>
    </xf>
    <xf numFmtId="0" fontId="40" fillId="0" borderId="0" xfId="5" applyFont="1">
      <alignment vertical="center"/>
    </xf>
    <xf numFmtId="0" fontId="41" fillId="0" borderId="0" xfId="0" applyFont="1"/>
    <xf numFmtId="0" fontId="41" fillId="0" borderId="0" xfId="0" applyFont="1" applyFill="1"/>
    <xf numFmtId="0" fontId="41" fillId="5" borderId="21" xfId="0" applyFont="1" applyFill="1" applyBorder="1" applyAlignment="1">
      <alignment horizontal="center" vertical="center" wrapText="1"/>
    </xf>
    <xf numFmtId="0" fontId="42" fillId="5" borderId="2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21" xfId="0" applyFont="1" applyBorder="1" applyAlignment="1">
      <alignment horizontal="center" vertical="center" wrapText="1"/>
    </xf>
    <xf numFmtId="0" fontId="42" fillId="0" borderId="21" xfId="0" applyFont="1" applyBorder="1" applyAlignment="1">
      <alignment horizontal="left" vertical="center"/>
    </xf>
    <xf numFmtId="0" fontId="42" fillId="0" borderId="21" xfId="0" applyFont="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44" fillId="0" borderId="0" xfId="0" applyFont="1" applyAlignment="1">
      <alignment horizontal="left" vertical="center"/>
    </xf>
    <xf numFmtId="0" fontId="16" fillId="0" borderId="0" xfId="5" applyFont="1" applyBorder="1" applyAlignment="1">
      <alignment vertical="center" wrapText="1"/>
    </xf>
    <xf numFmtId="0" fontId="18" fillId="0" borderId="54" xfId="6" applyNumberFormat="1" applyFont="1" applyBorder="1" applyAlignment="1">
      <alignment vertical="center" textRotation="255" shrinkToFit="1"/>
    </xf>
    <xf numFmtId="0" fontId="4" fillId="0" borderId="0" xfId="5" applyFont="1" applyAlignment="1">
      <alignment horizontal="left" vertical="center"/>
    </xf>
    <xf numFmtId="0" fontId="27" fillId="0" borderId="10" xfId="5" applyFont="1" applyBorder="1" applyAlignment="1">
      <alignment vertical="center" wrapText="1"/>
    </xf>
    <xf numFmtId="0" fontId="27" fillId="0" borderId="10" xfId="5" applyFont="1" applyBorder="1" applyAlignment="1">
      <alignment vertical="center"/>
    </xf>
    <xf numFmtId="0" fontId="27" fillId="0" borderId="0" xfId="5" applyFont="1" applyAlignment="1">
      <alignment vertical="center"/>
    </xf>
    <xf numFmtId="0" fontId="13" fillId="0" borderId="0" xfId="6" applyFont="1" applyAlignment="1">
      <alignment horizontal="left" vertical="center"/>
    </xf>
    <xf numFmtId="0" fontId="13" fillId="0" borderId="0" xfId="0" applyFont="1" applyFill="1" applyAlignment="1">
      <alignment horizontal="left" vertical="center"/>
    </xf>
    <xf numFmtId="0" fontId="2" fillId="0" borderId="0" xfId="0" applyFont="1" applyBorder="1" applyAlignment="1">
      <alignment horizontal="center" vertical="center" shrinkToFit="1"/>
    </xf>
    <xf numFmtId="0" fontId="41" fillId="0" borderId="0" xfId="0" applyFont="1" applyBorder="1" applyAlignment="1">
      <alignment horizontal="center" vertical="center"/>
    </xf>
    <xf numFmtId="0" fontId="41" fillId="0" borderId="0" xfId="0" applyFont="1" applyBorder="1" applyAlignment="1">
      <alignment vertical="center"/>
    </xf>
    <xf numFmtId="0" fontId="2" fillId="0" borderId="0" xfId="0" applyFont="1" applyBorder="1" applyAlignment="1">
      <alignment horizontal="center" vertical="center" wrapText="1" shrinkToFit="1"/>
    </xf>
    <xf numFmtId="0" fontId="13" fillId="0" borderId="0" xfId="0" applyFont="1" applyBorder="1" applyAlignment="1">
      <alignment horizontal="left" vertical="center"/>
    </xf>
    <xf numFmtId="0" fontId="51" fillId="0" borderId="0" xfId="0" applyFont="1" applyAlignment="1">
      <alignment horizontal="left" vertical="center"/>
    </xf>
    <xf numFmtId="0" fontId="54" fillId="0" borderId="0" xfId="0" applyFont="1" applyAlignment="1">
      <alignment shrinkToFit="1"/>
    </xf>
    <xf numFmtId="0" fontId="54" fillId="0" borderId="0" xfId="0" applyFont="1"/>
    <xf numFmtId="0" fontId="53" fillId="0" borderId="0" xfId="0" applyFont="1" applyAlignment="1">
      <alignment shrinkToFit="1"/>
    </xf>
    <xf numFmtId="0" fontId="41" fillId="0" borderId="0" xfId="0" applyFont="1" applyAlignment="1">
      <alignment shrinkToFit="1"/>
    </xf>
    <xf numFmtId="176" fontId="12" fillId="0" borderId="0" xfId="5" applyNumberFormat="1" applyFont="1" applyBorder="1" applyAlignment="1">
      <alignment horizontal="left" vertical="center"/>
    </xf>
    <xf numFmtId="0" fontId="18" fillId="0" borderId="0" xfId="5" applyFont="1" applyBorder="1" applyAlignment="1">
      <alignment horizontal="center" vertical="center"/>
    </xf>
    <xf numFmtId="0" fontId="55" fillId="0" borderId="0" xfId="5" applyFont="1" applyAlignment="1">
      <alignment vertical="center"/>
    </xf>
    <xf numFmtId="0" fontId="12" fillId="0" borderId="0" xfId="5" applyFont="1" applyBorder="1" applyAlignment="1">
      <alignment vertical="center"/>
    </xf>
    <xf numFmtId="0" fontId="15" fillId="0" borderId="0" xfId="5" applyFont="1" applyAlignment="1">
      <alignment vertical="center"/>
    </xf>
    <xf numFmtId="0" fontId="8" fillId="0" borderId="0" xfId="5" applyFont="1" applyAlignment="1">
      <alignment vertical="center"/>
    </xf>
    <xf numFmtId="0" fontId="1" fillId="0" borderId="0" xfId="5" applyFont="1" applyAlignment="1">
      <alignment vertical="center"/>
    </xf>
    <xf numFmtId="0" fontId="1" fillId="0" borderId="0" xfId="5" applyFont="1" applyBorder="1" applyAlignment="1">
      <alignment vertical="center"/>
    </xf>
    <xf numFmtId="0" fontId="15" fillId="0" borderId="0" xfId="5" applyFont="1" applyBorder="1" applyAlignment="1">
      <alignment vertical="center"/>
    </xf>
    <xf numFmtId="0" fontId="2" fillId="0" borderId="2" xfId="5" applyFont="1" applyBorder="1">
      <alignment vertical="center"/>
    </xf>
    <xf numFmtId="0" fontId="2" fillId="0" borderId="3" xfId="5" applyFont="1" applyBorder="1">
      <alignment vertical="center"/>
    </xf>
    <xf numFmtId="0" fontId="2" fillId="0" borderId="4" xfId="5" applyFont="1" applyBorder="1">
      <alignment vertical="center"/>
    </xf>
    <xf numFmtId="0" fontId="2" fillId="0" borderId="5" xfId="5" applyFont="1" applyBorder="1">
      <alignment vertical="center"/>
    </xf>
    <xf numFmtId="0" fontId="2" fillId="0" borderId="11" xfId="5" applyFont="1" applyBorder="1" applyAlignment="1">
      <alignment vertical="center"/>
    </xf>
    <xf numFmtId="0" fontId="1" fillId="0" borderId="0" xfId="5" applyFont="1" applyAlignment="1">
      <alignment horizontal="right" vertical="center"/>
    </xf>
    <xf numFmtId="0" fontId="1" fillId="0" borderId="0" xfId="5" applyFont="1">
      <alignment vertical="center"/>
    </xf>
    <xf numFmtId="0" fontId="41" fillId="8" borderId="0" xfId="0" applyFont="1" applyFill="1"/>
    <xf numFmtId="0" fontId="42" fillId="8" borderId="0" xfId="0" applyFont="1" applyFill="1" applyBorder="1" applyAlignment="1">
      <alignment horizontal="left" vertical="center"/>
    </xf>
    <xf numFmtId="0" fontId="13" fillId="8" borderId="0" xfId="0" applyFont="1" applyFill="1" applyAlignment="1">
      <alignment horizontal="left" vertical="center"/>
    </xf>
    <xf numFmtId="0" fontId="28" fillId="8" borderId="0" xfId="0" applyFont="1" applyFill="1" applyAlignment="1">
      <alignment vertical="center" shrinkToFit="1"/>
    </xf>
    <xf numFmtId="0" fontId="13" fillId="8" borderId="0" xfId="0" applyFont="1" applyFill="1" applyAlignment="1">
      <alignment horizontal="center" vertical="center"/>
    </xf>
    <xf numFmtId="0" fontId="2" fillId="8" borderId="0" xfId="0" applyFont="1" applyFill="1" applyAlignment="1">
      <alignment horizontal="left" vertical="center" shrinkToFit="1"/>
    </xf>
    <xf numFmtId="0" fontId="13" fillId="8" borderId="0" xfId="0" applyFont="1" applyFill="1" applyAlignment="1">
      <alignment horizontal="left" vertical="center" wrapText="1"/>
    </xf>
    <xf numFmtId="0" fontId="10" fillId="0" borderId="0" xfId="2" applyFont="1" applyAlignment="1">
      <alignment horizontal="left" vertical="center"/>
    </xf>
    <xf numFmtId="0" fontId="10" fillId="0" borderId="13" xfId="2" applyFont="1" applyBorder="1" applyAlignment="1">
      <alignment horizontal="left" vertical="center" shrinkToFit="1"/>
    </xf>
    <xf numFmtId="0" fontId="10" fillId="0" borderId="13" xfId="2" applyFont="1" applyBorder="1" applyAlignment="1">
      <alignment horizontal="left" vertical="center" wrapText="1" shrinkToFit="1"/>
    </xf>
    <xf numFmtId="0" fontId="10" fillId="0" borderId="63" xfId="2" applyFont="1" applyBorder="1" applyAlignment="1">
      <alignment horizontal="left" vertical="center" shrinkToFit="1"/>
    </xf>
    <xf numFmtId="0" fontId="4" fillId="0" borderId="63" xfId="2" applyFont="1" applyBorder="1" applyAlignment="1">
      <alignment horizontal="center" vertical="center" wrapText="1"/>
    </xf>
    <xf numFmtId="0" fontId="3" fillId="0" borderId="0" xfId="2" applyFont="1">
      <alignment vertical="center"/>
    </xf>
    <xf numFmtId="0" fontId="3" fillId="0" borderId="0" xfId="5" applyFont="1" applyAlignment="1">
      <alignment vertical="center"/>
    </xf>
    <xf numFmtId="0" fontId="6" fillId="0" borderId="0" xfId="2" applyFont="1" applyBorder="1" applyAlignment="1">
      <alignment horizontal="left" vertical="center"/>
    </xf>
    <xf numFmtId="0" fontId="27" fillId="0" borderId="13" xfId="2" applyFont="1" applyBorder="1" applyAlignment="1">
      <alignment horizontal="left" vertical="center" wrapText="1" shrinkToFit="1"/>
    </xf>
    <xf numFmtId="0" fontId="59" fillId="0" borderId="21" xfId="0" applyFont="1" applyBorder="1" applyAlignment="1">
      <alignment horizontal="left" vertical="center" wrapText="1"/>
    </xf>
    <xf numFmtId="0" fontId="6" fillId="0" borderId="0" xfId="2" applyFont="1" applyBorder="1" applyAlignment="1">
      <alignment horizontal="left" vertical="center" wrapText="1"/>
    </xf>
    <xf numFmtId="0" fontId="60" fillId="0" borderId="24" xfId="2" applyFont="1" applyBorder="1" applyAlignment="1">
      <alignment horizontal="center" vertical="center" textRotation="255" wrapText="1" shrinkToFit="1"/>
    </xf>
    <xf numFmtId="176" fontId="52" fillId="7" borderId="21" xfId="0" applyNumberFormat="1" applyFont="1" applyFill="1" applyBorder="1" applyAlignment="1">
      <alignment horizontal="left" vertical="center" wrapText="1" shrinkToFit="1"/>
    </xf>
    <xf numFmtId="0" fontId="13" fillId="0" borderId="12" xfId="2" applyFont="1" applyBorder="1" applyAlignment="1">
      <alignment horizontal="left" vertical="center" wrapText="1" shrinkToFit="1"/>
    </xf>
    <xf numFmtId="0" fontId="10" fillId="0" borderId="26" xfId="2" applyFont="1" applyBorder="1" applyAlignment="1">
      <alignment horizontal="center" vertical="center"/>
    </xf>
    <xf numFmtId="0" fontId="10" fillId="0" borderId="21" xfId="2" applyFont="1" applyBorder="1" applyAlignment="1">
      <alignment horizontal="center" vertical="center"/>
    </xf>
    <xf numFmtId="0" fontId="13" fillId="0" borderId="21" xfId="2" applyFont="1" applyBorder="1" applyAlignment="1">
      <alignment vertical="center" wrapText="1"/>
    </xf>
    <xf numFmtId="0" fontId="10" fillId="0" borderId="21" xfId="2" applyFont="1" applyBorder="1" applyAlignment="1">
      <alignment vertical="center" wrapText="1"/>
    </xf>
    <xf numFmtId="0" fontId="13" fillId="0" borderId="21" xfId="2" applyFont="1" applyBorder="1" applyAlignment="1">
      <alignment vertical="center" wrapText="1" shrinkToFit="1"/>
    </xf>
    <xf numFmtId="0" fontId="13" fillId="0" borderId="26" xfId="2" applyFont="1" applyBorder="1" applyAlignment="1">
      <alignment vertical="center" wrapText="1"/>
    </xf>
    <xf numFmtId="0" fontId="5" fillId="0" borderId="47" xfId="2" applyFont="1" applyFill="1" applyBorder="1" applyAlignment="1">
      <alignment horizontal="center" vertical="center"/>
    </xf>
    <xf numFmtId="0" fontId="10" fillId="0" borderId="91" xfId="2" applyFont="1" applyBorder="1" applyAlignment="1">
      <alignment horizontal="center" vertical="center"/>
    </xf>
    <xf numFmtId="0" fontId="10" fillId="0" borderId="92" xfId="2" applyFont="1" applyBorder="1" applyAlignment="1">
      <alignment horizontal="center" vertical="center"/>
    </xf>
    <xf numFmtId="0" fontId="4" fillId="0" borderId="26" xfId="2" applyFont="1" applyBorder="1" applyAlignment="1">
      <alignment horizontal="center" vertical="center" wrapText="1"/>
    </xf>
    <xf numFmtId="0" fontId="5" fillId="3" borderId="47" xfId="2" applyFont="1" applyFill="1" applyBorder="1" applyAlignment="1">
      <alignment horizontal="center" vertical="center"/>
    </xf>
    <xf numFmtId="0" fontId="5" fillId="3" borderId="50" xfId="2" applyFont="1" applyFill="1" applyBorder="1" applyAlignment="1">
      <alignment horizontal="center" vertical="center"/>
    </xf>
    <xf numFmtId="176" fontId="13" fillId="4" borderId="21" xfId="0" applyNumberFormat="1" applyFont="1" applyFill="1" applyBorder="1" applyAlignment="1" applyProtection="1">
      <alignment horizontal="left" vertical="center" wrapText="1"/>
      <protection locked="0"/>
    </xf>
    <xf numFmtId="49" fontId="13" fillId="4" borderId="21" xfId="0" applyNumberFormat="1" applyFont="1" applyFill="1" applyBorder="1" applyAlignment="1" applyProtection="1">
      <alignment horizontal="left" vertical="center" wrapText="1"/>
      <protection locked="0"/>
    </xf>
    <xf numFmtId="0" fontId="13" fillId="4" borderId="21" xfId="0" applyFont="1" applyFill="1" applyBorder="1" applyAlignment="1" applyProtection="1">
      <alignment horizontal="left" vertical="center" wrapText="1"/>
      <protection locked="0"/>
    </xf>
    <xf numFmtId="0" fontId="43" fillId="6" borderId="21" xfId="0" applyFont="1" applyFill="1" applyBorder="1" applyAlignment="1" applyProtection="1">
      <alignment horizontal="left" vertical="center" wrapText="1"/>
      <protection locked="0"/>
    </xf>
    <xf numFmtId="3" fontId="13" fillId="4" borderId="21" xfId="0" applyNumberFormat="1" applyFont="1" applyFill="1" applyBorder="1" applyAlignment="1" applyProtection="1">
      <alignment horizontal="right" vertical="center" wrapText="1"/>
      <protection locked="0"/>
    </xf>
    <xf numFmtId="38" fontId="13" fillId="4" borderId="21" xfId="1" applyFont="1" applyFill="1" applyBorder="1" applyAlignment="1" applyProtection="1">
      <alignment horizontal="right" vertical="center" wrapText="1"/>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5" fillId="2" borderId="69" xfId="2" applyFont="1" applyFill="1" applyBorder="1" applyAlignment="1" applyProtection="1">
      <alignment horizontal="center" vertical="center"/>
      <protection locked="0"/>
    </xf>
    <xf numFmtId="0" fontId="5" fillId="2" borderId="87" xfId="2" applyFont="1" applyFill="1" applyBorder="1" applyAlignment="1" applyProtection="1">
      <alignment horizontal="center" vertical="center"/>
      <protection locked="0"/>
    </xf>
    <xf numFmtId="0" fontId="5" fillId="2" borderId="88" xfId="2" applyFont="1" applyFill="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41" fillId="0" borderId="0" xfId="0" applyFont="1" applyProtection="1">
      <protection locked="0"/>
    </xf>
    <xf numFmtId="0" fontId="13" fillId="0" borderId="0" xfId="0" applyFont="1" applyAlignment="1" applyProtection="1">
      <alignment horizontal="left" vertical="center"/>
      <protection locked="0"/>
    </xf>
    <xf numFmtId="0" fontId="29" fillId="4" borderId="86" xfId="4" applyFont="1" applyFill="1" applyBorder="1" applyAlignment="1" applyProtection="1">
      <alignment horizontal="left" vertical="top" wrapText="1"/>
    </xf>
    <xf numFmtId="0" fontId="9" fillId="0" borderId="74" xfId="5" applyFont="1" applyBorder="1" applyAlignment="1" applyProtection="1">
      <alignment horizontal="center" vertical="top" shrinkToFit="1"/>
      <protection locked="0"/>
    </xf>
    <xf numFmtId="0" fontId="3" fillId="0" borderId="78" xfId="5" applyFont="1" applyBorder="1" applyAlignment="1" applyProtection="1">
      <alignment horizontal="center" vertical="center" shrinkToFit="1"/>
      <protection locked="0"/>
    </xf>
    <xf numFmtId="38" fontId="3" fillId="0" borderId="78" xfId="1" applyFont="1" applyBorder="1" applyAlignment="1" applyProtection="1">
      <alignment horizontal="center" vertical="center" shrinkToFit="1"/>
      <protection locked="0"/>
    </xf>
    <xf numFmtId="0" fontId="3" fillId="0" borderId="81" xfId="5" applyFont="1" applyBorder="1" applyAlignment="1" applyProtection="1">
      <alignment horizontal="center" vertical="center" shrinkToFit="1"/>
      <protection locked="0"/>
    </xf>
    <xf numFmtId="38" fontId="3" fillId="0" borderId="81" xfId="1" applyFont="1" applyBorder="1" applyAlignment="1" applyProtection="1">
      <alignment horizontal="center" vertical="center" shrinkToFit="1"/>
      <protection locked="0"/>
    </xf>
    <xf numFmtId="0" fontId="3" fillId="3" borderId="31" xfId="5" applyFont="1" applyFill="1" applyBorder="1" applyAlignment="1" applyProtection="1">
      <alignment horizontal="center" vertical="center" shrinkToFit="1"/>
      <protection locked="0"/>
    </xf>
    <xf numFmtId="0" fontId="2" fillId="0" borderId="21" xfId="0" applyFont="1" applyBorder="1" applyAlignment="1">
      <alignment horizontal="left" vertical="center" wrapText="1" shrinkToFit="1"/>
    </xf>
    <xf numFmtId="0" fontId="2" fillId="7" borderId="21" xfId="0" applyFont="1" applyFill="1" applyBorder="1" applyAlignment="1">
      <alignment vertical="center" wrapText="1" shrinkToFit="1"/>
    </xf>
    <xf numFmtId="0" fontId="13" fillId="7" borderId="21" xfId="0" applyFont="1" applyFill="1" applyBorder="1" applyAlignment="1">
      <alignment vertical="center" wrapText="1"/>
    </xf>
    <xf numFmtId="0" fontId="13" fillId="0" borderId="21" xfId="0" applyFont="1" applyFill="1" applyBorder="1" applyAlignment="1">
      <alignment horizontal="center" vertical="center" wrapText="1"/>
    </xf>
    <xf numFmtId="0" fontId="12" fillId="0" borderId="0" xfId="5" applyFont="1">
      <alignment vertical="center"/>
    </xf>
    <xf numFmtId="0" fontId="2" fillId="0" borderId="0" xfId="5" applyFont="1" applyAlignment="1">
      <alignment vertical="center" wrapText="1"/>
    </xf>
    <xf numFmtId="0" fontId="2" fillId="0" borderId="0" xfId="5" applyFont="1" applyAlignment="1">
      <alignment horizontal="right" wrapText="1"/>
    </xf>
    <xf numFmtId="0" fontId="31" fillId="0" borderId="21" xfId="0" applyFont="1" applyBorder="1" applyAlignment="1">
      <alignment horizontal="left" vertical="center" shrinkToFit="1"/>
    </xf>
    <xf numFmtId="0" fontId="31" fillId="0" borderId="21" xfId="0" applyFont="1" applyBorder="1" applyAlignment="1">
      <alignment horizontal="left" vertical="center" wrapText="1" shrinkToFit="1"/>
    </xf>
    <xf numFmtId="0" fontId="31" fillId="7" borderId="21" xfId="0" applyFont="1" applyFill="1" applyBorder="1" applyAlignment="1">
      <alignment vertical="center" wrapText="1" shrinkToFit="1"/>
    </xf>
    <xf numFmtId="0" fontId="5" fillId="2" borderId="69"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2" fillId="0" borderId="21" xfId="0" applyFont="1" applyBorder="1" applyAlignment="1">
      <alignment horizontal="left" vertical="center" shrinkToFit="1"/>
    </xf>
    <xf numFmtId="0" fontId="10" fillId="0" borderId="21" xfId="2" applyFont="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13" fillId="0" borderId="12" xfId="2" applyFont="1" applyBorder="1" applyAlignment="1">
      <alignment horizontal="left" vertical="center" wrapText="1" shrinkToFit="1"/>
    </xf>
    <xf numFmtId="0" fontId="63" fillId="0" borderId="0" xfId="5" applyFont="1" applyAlignment="1">
      <alignment vertical="center"/>
    </xf>
    <xf numFmtId="177" fontId="2" fillId="4" borderId="21" xfId="0" applyNumberFormat="1" applyFont="1" applyFill="1" applyBorder="1" applyAlignment="1" applyProtection="1">
      <alignment horizontal="left" vertical="center" wrapText="1"/>
      <protection locked="0"/>
    </xf>
    <xf numFmtId="0" fontId="5" fillId="2" borderId="69" xfId="2" applyFont="1" applyFill="1" applyBorder="1" applyAlignment="1" applyProtection="1">
      <alignment horizontal="center" vertical="center"/>
      <protection locked="0"/>
    </xf>
    <xf numFmtId="0" fontId="65" fillId="0" borderId="0" xfId="0" applyFont="1" applyAlignment="1">
      <alignment shrinkToFit="1"/>
    </xf>
    <xf numFmtId="0" fontId="65" fillId="0" borderId="0" xfId="0" applyNumberFormat="1" applyFont="1" applyAlignment="1">
      <alignment horizontal="left" shrinkToFit="1"/>
    </xf>
    <xf numFmtId="0" fontId="66" fillId="0" borderId="0" xfId="0" applyNumberFormat="1" applyFont="1" applyAlignment="1">
      <alignment horizontal="left" shrinkToFit="1"/>
    </xf>
    <xf numFmtId="0" fontId="64" fillId="0" borderId="0" xfId="0" applyFont="1" applyAlignment="1">
      <alignment shrinkToFit="1"/>
    </xf>
    <xf numFmtId="0" fontId="54" fillId="0" borderId="0" xfId="0" applyFont="1" applyAlignment="1">
      <alignment wrapText="1" shrinkToFit="1"/>
    </xf>
    <xf numFmtId="0" fontId="15" fillId="0" borderId="4" xfId="5" applyFont="1" applyBorder="1" applyAlignment="1">
      <alignment wrapText="1"/>
    </xf>
    <xf numFmtId="0" fontId="15" fillId="0" borderId="0" xfId="5" applyFont="1" applyBorder="1" applyAlignment="1">
      <alignment wrapText="1"/>
    </xf>
    <xf numFmtId="38" fontId="3" fillId="3" borderId="31" xfId="1" applyFont="1" applyFill="1" applyBorder="1" applyAlignment="1" applyProtection="1">
      <alignment horizontal="center" vertical="center" shrinkToFit="1"/>
      <protection locked="0"/>
    </xf>
    <xf numFmtId="0" fontId="5" fillId="9" borderId="98" xfId="2" applyFont="1" applyFill="1" applyBorder="1" applyAlignment="1" applyProtection="1">
      <alignment horizontal="center" vertical="center"/>
      <protection locked="0"/>
    </xf>
    <xf numFmtId="0" fontId="5" fillId="9" borderId="99" xfId="2" applyFont="1" applyFill="1" applyBorder="1" applyAlignment="1" applyProtection="1">
      <alignment horizontal="center" vertical="center"/>
      <protection locked="0"/>
    </xf>
    <xf numFmtId="0" fontId="68" fillId="9" borderId="83" xfId="2" applyFont="1" applyFill="1" applyBorder="1" applyAlignment="1">
      <alignment horizontal="left" vertical="center" wrapText="1"/>
    </xf>
    <xf numFmtId="0" fontId="68" fillId="9" borderId="85" xfId="2" applyFont="1" applyFill="1" applyBorder="1" applyAlignment="1">
      <alignment horizontal="left" vertical="center" shrinkToFit="1"/>
    </xf>
    <xf numFmtId="0" fontId="67" fillId="0" borderId="100" xfId="2" applyFont="1" applyFill="1" applyBorder="1" applyAlignment="1">
      <alignment vertical="center"/>
    </xf>
    <xf numFmtId="0" fontId="5" fillId="0" borderId="47" xfId="2" applyFont="1" applyBorder="1" applyAlignment="1">
      <alignment horizontal="center" vertical="center"/>
    </xf>
    <xf numFmtId="0" fontId="26" fillId="0" borderId="0" xfId="2" applyFont="1">
      <alignment vertical="center"/>
    </xf>
    <xf numFmtId="0" fontId="26" fillId="0" borderId="0" xfId="2" applyFont="1" applyAlignment="1">
      <alignment vertical="center"/>
    </xf>
    <xf numFmtId="0" fontId="26" fillId="0" borderId="0" xfId="2" applyFont="1" applyAlignment="1">
      <alignment horizontal="left" vertical="center" shrinkToFit="1"/>
    </xf>
    <xf numFmtId="0" fontId="26" fillId="0" borderId="0" xfId="2" applyFont="1" applyAlignment="1">
      <alignment vertical="center" wrapText="1"/>
    </xf>
    <xf numFmtId="0" fontId="73" fillId="0" borderId="0" xfId="2" applyFont="1" applyAlignment="1">
      <alignment vertical="center"/>
    </xf>
    <xf numFmtId="0" fontId="13" fillId="0" borderId="21" xfId="0" applyFont="1" applyBorder="1" applyAlignment="1">
      <alignment horizontal="left" vertical="center" wrapText="1"/>
    </xf>
    <xf numFmtId="0" fontId="10" fillId="0" borderId="13" xfId="2" applyFont="1" applyBorder="1" applyAlignment="1">
      <alignment horizontal="left" vertical="center" shrinkToFit="1"/>
    </xf>
    <xf numFmtId="0" fontId="13" fillId="0" borderId="21" xfId="2" applyFont="1" applyBorder="1" applyAlignment="1">
      <alignment horizontal="center" vertical="center" shrinkToFit="1"/>
    </xf>
    <xf numFmtId="0" fontId="10" fillId="0" borderId="21" xfId="2" applyFont="1" applyBorder="1" applyAlignment="1">
      <alignment horizontal="left" vertical="center" wrapText="1"/>
    </xf>
    <xf numFmtId="0" fontId="10" fillId="0" borderId="21" xfId="2" applyFont="1" applyBorder="1" applyAlignment="1">
      <alignment vertical="center" wrapText="1"/>
    </xf>
    <xf numFmtId="0" fontId="13" fillId="0" borderId="21" xfId="2" applyFont="1" applyBorder="1" applyAlignment="1">
      <alignment vertical="center" wrapText="1"/>
    </xf>
    <xf numFmtId="0" fontId="5" fillId="0" borderId="47" xfId="2" applyFont="1" applyFill="1" applyBorder="1" applyAlignment="1">
      <alignment horizontal="center" vertical="center"/>
    </xf>
    <xf numFmtId="0" fontId="13" fillId="0" borderId="12" xfId="2" applyFont="1" applyBorder="1" applyAlignment="1">
      <alignment vertical="center" shrinkToFit="1"/>
    </xf>
    <xf numFmtId="0" fontId="5" fillId="3" borderId="47" xfId="2" applyFont="1" applyFill="1" applyBorder="1" applyAlignment="1">
      <alignment horizontal="center" vertical="center"/>
    </xf>
    <xf numFmtId="0" fontId="5" fillId="0" borderId="101" xfId="2" applyFont="1" applyBorder="1" applyAlignment="1" applyProtection="1">
      <alignment horizontal="center" vertical="center"/>
      <protection locked="0"/>
    </xf>
    <xf numFmtId="0" fontId="5" fillId="2" borderId="70"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10" fillId="0" borderId="43" xfId="2" applyFont="1" applyBorder="1" applyAlignment="1">
      <alignment horizontal="left" vertical="center" shrinkToFit="1"/>
    </xf>
    <xf numFmtId="0" fontId="13" fillId="0" borderId="23" xfId="2" applyFont="1" applyBorder="1" applyAlignment="1">
      <alignment vertical="center" wrapText="1"/>
    </xf>
    <xf numFmtId="0" fontId="5" fillId="0" borderId="65" xfId="2" applyFont="1" applyFill="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23" fillId="0" borderId="53" xfId="6" applyFont="1" applyBorder="1" applyAlignment="1">
      <alignment horizontal="center" vertical="center" shrinkToFit="1"/>
    </xf>
    <xf numFmtId="0" fontId="15" fillId="0" borderId="0" xfId="5" applyFont="1">
      <alignment vertical="center"/>
    </xf>
    <xf numFmtId="0" fontId="2" fillId="0" borderId="1" xfId="5" applyFont="1" applyBorder="1">
      <alignment vertical="center"/>
    </xf>
    <xf numFmtId="0" fontId="2" fillId="0" borderId="6" xfId="5" applyFont="1" applyBorder="1">
      <alignment vertical="center"/>
    </xf>
    <xf numFmtId="0" fontId="2" fillId="0" borderId="7" xfId="5" applyFont="1" applyBorder="1">
      <alignment vertical="center"/>
    </xf>
    <xf numFmtId="0" fontId="2" fillId="0" borderId="8" xfId="5" applyFont="1" applyBorder="1">
      <alignment vertical="center"/>
    </xf>
    <xf numFmtId="0" fontId="3" fillId="0" borderId="0" xfId="5" applyFont="1">
      <alignment vertical="center"/>
    </xf>
    <xf numFmtId="0" fontId="9" fillId="0" borderId="0" xfId="5" applyFont="1">
      <alignment vertical="center"/>
    </xf>
    <xf numFmtId="0" fontId="48" fillId="0" borderId="21" xfId="2" applyFont="1" applyBorder="1" applyAlignment="1">
      <alignment vertical="center" wrapText="1"/>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75" fillId="0" borderId="0" xfId="5" applyFont="1">
      <alignment vertical="center"/>
    </xf>
    <xf numFmtId="0" fontId="13" fillId="0" borderId="21" xfId="0" applyFont="1" applyFill="1" applyBorder="1" applyAlignment="1">
      <alignment horizontal="center" vertical="center" shrinkToFit="1"/>
    </xf>
    <xf numFmtId="0" fontId="81" fillId="0" borderId="0" xfId="2" applyFont="1">
      <alignment vertical="center"/>
    </xf>
    <xf numFmtId="0" fontId="42" fillId="0" borderId="14" xfId="0" applyFont="1" applyBorder="1" applyAlignment="1">
      <alignment horizontal="center" vertical="center" shrinkToFit="1"/>
    </xf>
    <xf numFmtId="0" fontId="42" fillId="0" borderId="85"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13" fillId="7" borderId="12"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0" borderId="82" xfId="0" applyFont="1" applyBorder="1" applyAlignment="1">
      <alignment horizontal="center" vertical="center" wrapText="1" shrinkToFit="1"/>
    </xf>
    <xf numFmtId="0" fontId="13" fillId="0" borderId="84" xfId="0" applyFont="1" applyBorder="1" applyAlignment="1">
      <alignment horizontal="center" vertical="center" shrinkToFit="1"/>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2" fillId="0" borderId="21"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2" xfId="0" applyFont="1" applyBorder="1" applyAlignment="1">
      <alignment horizontal="center" vertical="center" shrinkToFit="1"/>
    </xf>
    <xf numFmtId="0" fontId="31" fillId="0" borderId="23" xfId="0" applyFont="1" applyBorder="1" applyAlignment="1">
      <alignment horizontal="center" vertical="center" shrinkToFit="1"/>
    </xf>
    <xf numFmtId="176" fontId="52" fillId="7" borderId="12" xfId="0" applyNumberFormat="1" applyFont="1" applyFill="1" applyBorder="1" applyAlignment="1">
      <alignment horizontal="left" vertical="center" wrapText="1" shrinkToFit="1"/>
    </xf>
    <xf numFmtId="176" fontId="52" fillId="7" borderId="13" xfId="0" applyNumberFormat="1" applyFont="1" applyFill="1" applyBorder="1" applyAlignment="1">
      <alignment horizontal="left" vertical="center" wrapText="1" shrinkToFit="1"/>
    </xf>
    <xf numFmtId="0" fontId="2" fillId="0" borderId="21"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7" borderId="12" xfId="0" applyFont="1" applyFill="1" applyBorder="1" applyAlignment="1">
      <alignment horizontal="center" vertical="center" wrapText="1" shrinkToFit="1"/>
    </xf>
    <xf numFmtId="0" fontId="2" fillId="7" borderId="13" xfId="0" applyFont="1" applyFill="1" applyBorder="1" applyAlignment="1">
      <alignment horizontal="center" vertical="center" shrinkToFit="1"/>
    </xf>
    <xf numFmtId="0" fontId="2" fillId="0" borderId="82" xfId="0" applyFont="1" applyBorder="1" applyAlignment="1">
      <alignment horizontal="center" vertical="center" wrapText="1" shrinkToFit="1"/>
    </xf>
    <xf numFmtId="0" fontId="2" fillId="0" borderId="84" xfId="0" applyFont="1" applyBorder="1" applyAlignment="1">
      <alignment horizontal="center" vertical="center" shrinkToFit="1"/>
    </xf>
    <xf numFmtId="0" fontId="8" fillId="0" borderId="20" xfId="0" applyFont="1" applyBorder="1" applyAlignment="1">
      <alignment horizontal="center" vertical="center" wrapText="1" shrinkToFit="1"/>
    </xf>
    <xf numFmtId="0" fontId="8" fillId="0" borderId="4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31" fillId="7" borderId="12" xfId="0" applyFont="1" applyFill="1" applyBorder="1" applyAlignment="1">
      <alignment horizontal="left" vertical="center" wrapText="1"/>
    </xf>
    <xf numFmtId="0" fontId="31" fillId="7" borderId="13" xfId="0" applyFont="1" applyFill="1" applyBorder="1" applyAlignment="1">
      <alignment horizontal="left" vertical="center" wrapText="1"/>
    </xf>
    <xf numFmtId="0" fontId="13" fillId="0" borderId="95" xfId="2" applyFont="1" applyBorder="1" applyAlignment="1">
      <alignment horizontal="left" vertical="center" wrapText="1" shrinkToFit="1"/>
    </xf>
    <xf numFmtId="0" fontId="13" fillId="0" borderId="96" xfId="2" applyFont="1" applyBorder="1" applyAlignment="1">
      <alignment horizontal="left" vertical="center" wrapText="1" shrinkToFit="1"/>
    </xf>
    <xf numFmtId="0" fontId="13" fillId="0" borderId="70" xfId="2" applyFont="1" applyBorder="1" applyAlignment="1">
      <alignment horizontal="left" vertical="center" wrapText="1" shrinkToFit="1"/>
    </xf>
    <xf numFmtId="0" fontId="10" fillId="0" borderId="20" xfId="2" applyFont="1" applyBorder="1" applyAlignment="1">
      <alignment horizontal="center" vertical="center"/>
    </xf>
    <xf numFmtId="0" fontId="10" fillId="0" borderId="42" xfId="2" applyFont="1" applyBorder="1" applyAlignment="1">
      <alignment horizontal="center" vertical="center"/>
    </xf>
    <xf numFmtId="0" fontId="10" fillId="0" borderId="23" xfId="2" applyFont="1" applyBorder="1" applyAlignment="1">
      <alignment horizontal="center" vertical="center"/>
    </xf>
    <xf numFmtId="0" fontId="4" fillId="0" borderId="0" xfId="2" applyFont="1" applyAlignment="1">
      <alignment horizontal="left" vertical="center" shrinkToFit="1"/>
    </xf>
    <xf numFmtId="0" fontId="10" fillId="0" borderId="18" xfId="2" applyFont="1" applyBorder="1" applyAlignment="1">
      <alignment horizontal="center" vertical="center"/>
    </xf>
    <xf numFmtId="0" fontId="10" fillId="0" borderId="26" xfId="2" applyFont="1" applyBorder="1" applyAlignment="1">
      <alignment horizontal="center" vertical="center"/>
    </xf>
    <xf numFmtId="0" fontId="7" fillId="0" borderId="46" xfId="2" applyFont="1" applyFill="1" applyBorder="1" applyAlignment="1">
      <alignment horizontal="center" vertical="center" textRotation="255" wrapText="1" shrinkToFit="1"/>
    </xf>
    <xf numFmtId="0" fontId="7" fillId="0" borderId="50" xfId="2" applyFont="1" applyFill="1" applyBorder="1" applyAlignment="1">
      <alignment horizontal="center" vertical="center" textRotation="255" wrapText="1" shrinkToFit="1"/>
    </xf>
    <xf numFmtId="0" fontId="7" fillId="0" borderId="89" xfId="2" applyFont="1" applyBorder="1" applyAlignment="1">
      <alignment horizontal="center" vertical="center" wrapText="1"/>
    </xf>
    <xf numFmtId="0" fontId="7" fillId="0" borderId="90"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18" xfId="2" applyFont="1" applyBorder="1" applyAlignment="1">
      <alignment horizontal="center" vertical="center" wrapText="1"/>
    </xf>
    <xf numFmtId="0" fontId="10" fillId="0" borderId="17" xfId="2" applyFont="1" applyBorder="1" applyAlignment="1">
      <alignment horizontal="center" vertical="center"/>
    </xf>
    <xf numFmtId="0" fontId="10" fillId="0" borderId="25" xfId="2" applyFont="1" applyBorder="1" applyAlignment="1">
      <alignment horizontal="center" vertical="center"/>
    </xf>
    <xf numFmtId="0" fontId="10" fillId="0" borderId="61" xfId="2" applyFont="1" applyBorder="1" applyAlignment="1">
      <alignment horizontal="center" vertical="center"/>
    </xf>
    <xf numFmtId="0" fontId="10" fillId="0" borderId="62" xfId="2" applyFont="1" applyBorder="1" applyAlignment="1">
      <alignment horizontal="center" vertical="center"/>
    </xf>
    <xf numFmtId="0" fontId="68" fillId="9" borderId="82" xfId="2" applyFont="1" applyFill="1" applyBorder="1" applyAlignment="1">
      <alignment horizontal="center" vertical="center"/>
    </xf>
    <xf numFmtId="0" fontId="68" fillId="9" borderId="83" xfId="2" applyFont="1" applyFill="1" applyBorder="1" applyAlignment="1">
      <alignment horizontal="center" vertical="center"/>
    </xf>
    <xf numFmtId="0" fontId="68" fillId="9" borderId="97" xfId="2" applyFont="1" applyFill="1" applyBorder="1" applyAlignment="1">
      <alignment horizontal="center" vertical="center"/>
    </xf>
    <xf numFmtId="0" fontId="48" fillId="10" borderId="109" xfId="2" applyFont="1" applyFill="1" applyBorder="1" applyAlignment="1" applyProtection="1">
      <alignment horizontal="left" vertical="center" wrapText="1"/>
      <protection locked="0"/>
    </xf>
    <xf numFmtId="0" fontId="48" fillId="10" borderId="110" xfId="2" applyFont="1" applyFill="1" applyBorder="1" applyAlignment="1" applyProtection="1">
      <alignment horizontal="left" vertical="center" wrapText="1"/>
      <protection locked="0"/>
    </xf>
    <xf numFmtId="0" fontId="48" fillId="10" borderId="111" xfId="2" applyFont="1" applyFill="1" applyBorder="1" applyAlignment="1" applyProtection="1">
      <alignment horizontal="left" vertical="center" wrapText="1"/>
      <protection locked="0"/>
    </xf>
    <xf numFmtId="0" fontId="10" fillId="0" borderId="103" xfId="2" applyFont="1" applyBorder="1" applyAlignment="1">
      <alignment horizontal="left" vertical="center" wrapText="1"/>
    </xf>
    <xf numFmtId="0" fontId="10" fillId="0" borderId="37" xfId="2" applyFont="1" applyBorder="1" applyAlignment="1">
      <alignment horizontal="left" vertical="center" wrapText="1"/>
    </xf>
    <xf numFmtId="0" fontId="10" fillId="0" borderId="52" xfId="2" applyFont="1" applyBorder="1" applyAlignment="1">
      <alignment horizontal="left" vertical="center" wrapText="1"/>
    </xf>
    <xf numFmtId="0" fontId="10" fillId="0" borderId="104" xfId="2" applyFont="1" applyBorder="1" applyAlignment="1">
      <alignment horizontal="center" vertical="center" wrapText="1" shrinkToFit="1"/>
    </xf>
    <xf numFmtId="0" fontId="10" fillId="0" borderId="105" xfId="2" applyFont="1" applyBorder="1" applyAlignment="1">
      <alignment horizontal="center" vertical="center" wrapText="1" shrinkToFit="1"/>
    </xf>
    <xf numFmtId="0" fontId="10" fillId="0" borderId="106" xfId="2" applyFont="1" applyBorder="1" applyAlignment="1">
      <alignment horizontal="center" vertical="center" wrapText="1" shrinkToFi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107" xfId="2" applyFont="1" applyBorder="1" applyAlignment="1">
      <alignment horizontal="center" vertical="center"/>
    </xf>
    <xf numFmtId="0" fontId="3" fillId="0" borderId="4" xfId="2" applyFont="1" applyBorder="1" applyAlignment="1">
      <alignment horizontal="center" vertical="center"/>
    </xf>
    <xf numFmtId="0" fontId="3" fillId="0" borderId="0" xfId="2" applyFont="1" applyBorder="1" applyAlignment="1">
      <alignment horizontal="center" vertical="center"/>
    </xf>
    <xf numFmtId="0" fontId="3" fillId="0" borderId="94" xfId="2" applyFont="1" applyBorder="1" applyAlignment="1">
      <alignment horizontal="center" vertical="center"/>
    </xf>
    <xf numFmtId="0" fontId="3" fillId="0" borderId="108" xfId="2" applyFont="1" applyBorder="1" applyAlignment="1">
      <alignment horizontal="center" vertical="center"/>
    </xf>
    <xf numFmtId="0" fontId="3" fillId="0" borderId="9" xfId="2" applyFont="1" applyBorder="1" applyAlignment="1">
      <alignment horizontal="center" vertical="center"/>
    </xf>
    <xf numFmtId="0" fontId="3" fillId="0" borderId="102" xfId="2" applyFont="1" applyBorder="1" applyAlignment="1">
      <alignment horizontal="center" vertical="center"/>
    </xf>
    <xf numFmtId="0" fontId="10" fillId="0" borderId="19" xfId="2" applyFont="1" applyBorder="1" applyAlignment="1">
      <alignment horizontal="center" vertical="center" textRotation="255" shrinkToFit="1"/>
    </xf>
    <xf numFmtId="0" fontId="10" fillId="0" borderId="66" xfId="2" applyFont="1" applyBorder="1" applyAlignment="1">
      <alignment horizontal="center" vertical="center" textRotation="255" shrinkToFit="1"/>
    </xf>
    <xf numFmtId="0" fontId="10" fillId="0" borderId="22" xfId="2" applyFont="1" applyBorder="1" applyAlignment="1">
      <alignment horizontal="center" vertical="center" textRotation="255" shrinkToFit="1"/>
    </xf>
    <xf numFmtId="0" fontId="13" fillId="0" borderId="12" xfId="2" applyFont="1" applyBorder="1" applyAlignment="1">
      <alignment horizontal="left" vertical="center" wrapText="1" shrinkToFit="1"/>
    </xf>
    <xf numFmtId="0" fontId="13" fillId="0" borderId="34" xfId="2" applyFont="1" applyBorder="1" applyAlignment="1">
      <alignment horizontal="left" vertical="center" wrapText="1" shrinkToFit="1"/>
    </xf>
    <xf numFmtId="0" fontId="10" fillId="0" borderId="21" xfId="2" applyFont="1" applyBorder="1" applyAlignment="1">
      <alignment horizontal="center" vertical="center"/>
    </xf>
    <xf numFmtId="0" fontId="10" fillId="0" borderId="12" xfId="2" applyFont="1" applyBorder="1" applyAlignment="1">
      <alignment horizontal="left" vertical="center" wrapText="1" shrinkToFit="1"/>
    </xf>
    <xf numFmtId="0" fontId="58" fillId="0" borderId="24" xfId="2" applyFont="1" applyBorder="1" applyAlignment="1">
      <alignment horizontal="center" vertical="center" textRotation="255" wrapText="1" shrinkToFit="1"/>
    </xf>
    <xf numFmtId="0" fontId="58" fillId="0" borderId="25" xfId="2" applyFont="1" applyBorder="1" applyAlignment="1">
      <alignment horizontal="center" vertical="center" textRotation="255" wrapText="1" shrinkToFit="1"/>
    </xf>
    <xf numFmtId="0" fontId="5" fillId="2" borderId="69" xfId="2" applyFont="1" applyFill="1" applyBorder="1" applyAlignment="1" applyProtection="1">
      <alignment horizontal="center" vertical="center"/>
      <protection locked="0"/>
    </xf>
    <xf numFmtId="0" fontId="6" fillId="0" borderId="0" xfId="2" applyFont="1" applyBorder="1" applyAlignment="1">
      <alignment horizontal="left" vertical="center" wrapText="1"/>
    </xf>
    <xf numFmtId="0" fontId="10" fillId="0" borderId="24" xfId="2" applyFont="1" applyBorder="1" applyAlignment="1">
      <alignment horizontal="center" vertical="center" textRotation="255" shrinkToFit="1"/>
    </xf>
    <xf numFmtId="0" fontId="18" fillId="0" borderId="54" xfId="6" applyNumberFormat="1" applyFont="1" applyBorder="1" applyAlignment="1">
      <alignment horizontal="center" vertical="top" textRotation="255" shrinkToFit="1"/>
    </xf>
    <xf numFmtId="0" fontId="18" fillId="0" borderId="55" xfId="6" applyFont="1" applyBorder="1" applyAlignment="1">
      <alignment horizontal="center" vertical="center" wrapText="1"/>
    </xf>
    <xf numFmtId="0" fontId="18" fillId="0" borderId="56" xfId="6" applyFont="1" applyBorder="1" applyAlignment="1">
      <alignment horizontal="center" vertical="center" wrapText="1"/>
    </xf>
    <xf numFmtId="0" fontId="18" fillId="0" borderId="57" xfId="6" applyFont="1" applyBorder="1" applyAlignment="1">
      <alignment horizontal="center" vertical="center" wrapText="1"/>
    </xf>
    <xf numFmtId="0" fontId="45" fillId="0" borderId="53" xfId="6" applyFont="1" applyBorder="1" applyAlignment="1">
      <alignment horizontal="center" wrapText="1"/>
    </xf>
    <xf numFmtId="0" fontId="46" fillId="0" borderId="54" xfId="6" applyFont="1" applyBorder="1" applyAlignment="1">
      <alignment horizontal="center"/>
    </xf>
    <xf numFmtId="0" fontId="20" fillId="0" borderId="58" xfId="6" applyFont="1" applyBorder="1" applyAlignment="1">
      <alignment horizontal="left" vertical="center" wrapText="1"/>
    </xf>
    <xf numFmtId="0" fontId="20" fillId="0" borderId="0" xfId="6" applyFont="1" applyBorder="1" applyAlignment="1">
      <alignment horizontal="left" vertical="center" wrapText="1"/>
    </xf>
    <xf numFmtId="0" fontId="20" fillId="0" borderId="0" xfId="6" applyFont="1" applyAlignment="1">
      <alignment horizontal="center" vertical="center" wrapText="1"/>
    </xf>
    <xf numFmtId="0" fontId="20" fillId="0" borderId="0" xfId="6" applyFont="1" applyAlignment="1">
      <alignment horizontal="center" vertical="center"/>
    </xf>
    <xf numFmtId="177" fontId="46" fillId="0" borderId="54" xfId="6" applyNumberFormat="1" applyFont="1" applyBorder="1" applyAlignment="1">
      <alignment horizontal="center" vertical="center" shrinkToFit="1"/>
    </xf>
    <xf numFmtId="0" fontId="46" fillId="0" borderId="54" xfId="6" applyFont="1" applyBorder="1" applyAlignment="1">
      <alignment horizontal="center" vertical="center" shrinkToFit="1"/>
    </xf>
    <xf numFmtId="0" fontId="46" fillId="0" borderId="59" xfId="6" applyFont="1" applyBorder="1" applyAlignment="1">
      <alignment horizontal="center" vertical="center" shrinkToFit="1"/>
    </xf>
    <xf numFmtId="0" fontId="2" fillId="0" borderId="14" xfId="5" applyFont="1" applyBorder="1" applyAlignment="1">
      <alignment horizontal="center" vertical="center" wrapText="1"/>
    </xf>
    <xf numFmtId="0" fontId="2" fillId="0" borderId="15" xfId="5" applyFont="1" applyBorder="1" applyAlignment="1">
      <alignment horizontal="center" vertical="center" wrapText="1"/>
    </xf>
    <xf numFmtId="0" fontId="2" fillId="0" borderId="16" xfId="5" applyFont="1" applyBorder="1" applyAlignment="1">
      <alignment horizontal="center" vertical="center" wrapText="1"/>
    </xf>
    <xf numFmtId="0" fontId="11" fillId="0" borderId="14" xfId="5" applyNumberFormat="1" applyFont="1" applyBorder="1" applyAlignment="1">
      <alignment horizontal="center" vertical="center"/>
    </xf>
    <xf numFmtId="0" fontId="11" fillId="0" borderId="15" xfId="5" applyNumberFormat="1" applyFont="1" applyBorder="1" applyAlignment="1">
      <alignment horizontal="center" vertical="center"/>
    </xf>
    <xf numFmtId="0" fontId="11" fillId="0" borderId="16" xfId="5" applyNumberFormat="1" applyFont="1" applyBorder="1" applyAlignment="1">
      <alignment horizontal="center" vertical="center"/>
    </xf>
    <xf numFmtId="0" fontId="12" fillId="0" borderId="0" xfId="5" applyFont="1" applyBorder="1" applyAlignment="1">
      <alignment horizontal="center" vertical="center"/>
    </xf>
    <xf numFmtId="0" fontId="2" fillId="0" borderId="0" xfId="5" applyFont="1" applyBorder="1" applyAlignment="1">
      <alignment horizontal="right" vertical="center"/>
    </xf>
    <xf numFmtId="0" fontId="14" fillId="0" borderId="21" xfId="5" applyFont="1" applyBorder="1" applyAlignment="1">
      <alignment horizontal="justify" vertical="center" shrinkToFit="1"/>
    </xf>
    <xf numFmtId="0" fontId="14" fillId="0" borderId="21" xfId="5" applyFont="1" applyBorder="1" applyAlignment="1">
      <alignment horizontal="left" vertical="center" shrinkToFit="1"/>
    </xf>
    <xf numFmtId="0" fontId="14" fillId="0" borderId="47" xfId="5" applyFont="1" applyBorder="1" applyAlignment="1">
      <alignment horizontal="left" vertical="center" shrinkToFit="1"/>
    </xf>
    <xf numFmtId="0" fontId="14" fillId="0" borderId="33" xfId="5" applyFont="1" applyBorder="1" applyAlignment="1">
      <alignment horizontal="left" vertical="center" shrinkToFit="1"/>
    </xf>
    <xf numFmtId="0" fontId="14" fillId="0" borderId="42" xfId="5" applyFont="1" applyBorder="1" applyAlignment="1">
      <alignment horizontal="left" vertical="center" shrinkToFit="1"/>
    </xf>
    <xf numFmtId="0" fontId="14" fillId="0" borderId="48" xfId="5" applyFont="1" applyBorder="1" applyAlignment="1">
      <alignment horizontal="left" vertical="center" shrinkToFit="1"/>
    </xf>
    <xf numFmtId="176" fontId="12" fillId="0" borderId="0" xfId="5" applyNumberFormat="1" applyFont="1" applyAlignment="1">
      <alignment horizontal="right" vertical="center"/>
    </xf>
    <xf numFmtId="0" fontId="14" fillId="0" borderId="61" xfId="5" applyFont="1" applyBorder="1" applyAlignment="1">
      <alignment horizontal="justify" vertical="center" shrinkToFit="1"/>
    </xf>
    <xf numFmtId="0" fontId="14" fillId="0" borderId="93" xfId="5" applyFont="1" applyBorder="1" applyAlignment="1">
      <alignment horizontal="justify" vertical="center" shrinkToFit="1"/>
    </xf>
    <xf numFmtId="0" fontId="14" fillId="0" borderId="60" xfId="5" applyFont="1" applyBorder="1" applyAlignment="1">
      <alignment horizontal="justify" vertical="center" shrinkToFit="1"/>
    </xf>
    <xf numFmtId="0" fontId="14" fillId="0" borderId="18" xfId="5" applyFont="1" applyBorder="1" applyAlignment="1">
      <alignment horizontal="left" vertical="center" shrinkToFit="1"/>
    </xf>
    <xf numFmtId="0" fontId="14" fillId="0" borderId="46" xfId="5" applyFont="1" applyBorder="1" applyAlignment="1">
      <alignment horizontal="left" vertical="center" shrinkToFit="1"/>
    </xf>
    <xf numFmtId="176" fontId="15" fillId="0" borderId="0" xfId="5" applyNumberFormat="1" applyFont="1" applyBorder="1" applyAlignment="1">
      <alignment horizontal="right" vertical="center" shrinkToFit="1"/>
    </xf>
    <xf numFmtId="0" fontId="14" fillId="0" borderId="20" xfId="5" applyFont="1" applyBorder="1" applyAlignment="1">
      <alignment horizontal="justify" vertical="center" shrinkToFit="1"/>
    </xf>
    <xf numFmtId="0" fontId="14" fillId="0" borderId="20" xfId="5" applyFont="1" applyBorder="1" applyAlignment="1">
      <alignment horizontal="left" vertical="center" shrinkToFit="1"/>
    </xf>
    <xf numFmtId="0" fontId="14" fillId="0" borderId="51" xfId="5" applyFont="1" applyBorder="1" applyAlignment="1">
      <alignment horizontal="left" vertical="center" shrinkToFit="1"/>
    </xf>
    <xf numFmtId="0" fontId="14" fillId="0" borderId="82" xfId="5" applyFont="1" applyBorder="1" applyAlignment="1">
      <alignment horizontal="left" vertical="center"/>
    </xf>
    <xf numFmtId="0" fontId="14" fillId="0" borderId="83" xfId="5" applyFont="1" applyBorder="1" applyAlignment="1">
      <alignment horizontal="left" vertical="center"/>
    </xf>
    <xf numFmtId="49" fontId="14" fillId="0" borderId="83" xfId="5" applyNumberFormat="1" applyFont="1" applyBorder="1" applyAlignment="1">
      <alignment horizontal="left" vertical="center" shrinkToFit="1"/>
    </xf>
    <xf numFmtId="0" fontId="14" fillId="0" borderId="83" xfId="5" applyFont="1" applyBorder="1" applyAlignment="1">
      <alignment horizontal="left" vertical="center" shrinkToFit="1"/>
    </xf>
    <xf numFmtId="0" fontId="14" fillId="0" borderId="84" xfId="5" applyFont="1" applyBorder="1" applyAlignment="1">
      <alignment horizontal="left" vertical="center" shrinkToFit="1"/>
    </xf>
    <xf numFmtId="0" fontId="14" fillId="0" borderId="22" xfId="5" applyFont="1" applyBorder="1" applyAlignment="1">
      <alignment horizontal="left" vertical="center"/>
    </xf>
    <xf numFmtId="0" fontId="14" fillId="0" borderId="23" xfId="5" applyFont="1" applyBorder="1" applyAlignment="1">
      <alignment horizontal="left" vertical="center"/>
    </xf>
    <xf numFmtId="0" fontId="14" fillId="0" borderId="23" xfId="5" applyFont="1" applyBorder="1" applyAlignment="1">
      <alignment horizontal="left" vertical="center" shrinkToFit="1"/>
    </xf>
    <xf numFmtId="0" fontId="14" fillId="0" borderId="65" xfId="5" applyFont="1" applyBorder="1" applyAlignment="1">
      <alignment horizontal="left" vertical="center" shrinkToFit="1"/>
    </xf>
    <xf numFmtId="0" fontId="15" fillId="0" borderId="4" xfId="5" applyFont="1" applyBorder="1" applyAlignment="1">
      <alignment horizontal="center" vertical="top" wrapText="1"/>
    </xf>
    <xf numFmtId="0" fontId="15" fillId="0" borderId="0" xfId="5" applyFont="1" applyBorder="1" applyAlignment="1">
      <alignment horizontal="center" vertical="top" wrapText="1"/>
    </xf>
    <xf numFmtId="0" fontId="14" fillId="0" borderId="23" xfId="5" applyFont="1" applyBorder="1" applyAlignment="1">
      <alignment horizontal="justify" vertical="center" shrinkToFit="1"/>
    </xf>
    <xf numFmtId="0" fontId="14" fillId="0" borderId="9" xfId="5" applyFont="1" applyBorder="1" applyAlignment="1">
      <alignment horizontal="left" vertical="center" shrinkToFit="1"/>
    </xf>
    <xf numFmtId="0" fontId="14" fillId="0" borderId="49" xfId="5" applyFont="1" applyBorder="1" applyAlignment="1">
      <alignment horizontal="left" vertical="center" shrinkToFit="1"/>
    </xf>
    <xf numFmtId="0" fontId="14" fillId="0" borderId="24" xfId="5" applyFont="1" applyBorder="1" applyAlignment="1">
      <alignment horizontal="left" vertical="center"/>
    </xf>
    <xf numFmtId="0" fontId="14" fillId="0" borderId="21" xfId="5" applyFont="1" applyBorder="1" applyAlignment="1">
      <alignment horizontal="left" vertical="center"/>
    </xf>
    <xf numFmtId="0" fontId="14" fillId="0" borderId="25" xfId="5" applyFont="1" applyBorder="1" applyAlignment="1">
      <alignment horizontal="left" vertical="center"/>
    </xf>
    <xf numFmtId="0" fontId="14" fillId="0" borderId="26" xfId="5" applyFont="1" applyBorder="1" applyAlignment="1">
      <alignment horizontal="left" vertical="center"/>
    </xf>
    <xf numFmtId="0" fontId="14" fillId="0" borderId="26" xfId="5" applyFont="1" applyBorder="1" applyAlignment="1">
      <alignment horizontal="left" vertical="center" shrinkToFit="1"/>
    </xf>
    <xf numFmtId="0" fontId="14" fillId="0" borderId="50" xfId="5" applyFont="1" applyBorder="1" applyAlignment="1">
      <alignment horizontal="left" vertical="center" shrinkToFit="1"/>
    </xf>
    <xf numFmtId="0" fontId="2" fillId="0" borderId="27" xfId="5" applyFont="1" applyBorder="1" applyAlignment="1">
      <alignment horizontal="center" vertical="center" wrapText="1"/>
    </xf>
    <xf numFmtId="0" fontId="2" fillId="0" borderId="28" xfId="5" applyFont="1" applyBorder="1" applyAlignment="1">
      <alignment horizontal="center" vertical="center" wrapText="1"/>
    </xf>
    <xf numFmtId="3" fontId="2" fillId="0" borderId="27" xfId="3" applyNumberFormat="1" applyFont="1" applyBorder="1" applyAlignment="1">
      <alignment horizontal="right" vertical="center" wrapText="1"/>
    </xf>
    <xf numFmtId="3" fontId="2" fillId="0" borderId="10" xfId="3" applyNumberFormat="1" applyFont="1" applyBorder="1" applyAlignment="1">
      <alignment horizontal="right" vertical="center" wrapText="1"/>
    </xf>
    <xf numFmtId="0" fontId="2" fillId="0" borderId="10"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29" xfId="5" applyFont="1" applyBorder="1" applyAlignment="1">
      <alignment horizontal="center" vertical="center" wrapText="1"/>
    </xf>
    <xf numFmtId="0" fontId="2" fillId="0" borderId="13" xfId="5" applyFont="1" applyBorder="1" applyAlignment="1">
      <alignment horizontal="center" vertical="center" wrapText="1"/>
    </xf>
    <xf numFmtId="176" fontId="2" fillId="0" borderId="29" xfId="5" applyNumberFormat="1" applyFont="1" applyBorder="1" applyAlignment="1">
      <alignment horizontal="center" vertical="center" wrapText="1"/>
    </xf>
    <xf numFmtId="176" fontId="2" fillId="0" borderId="13" xfId="5" applyNumberFormat="1" applyFont="1" applyBorder="1" applyAlignment="1">
      <alignment horizontal="center" vertical="center" wrapText="1"/>
    </xf>
    <xf numFmtId="0" fontId="13" fillId="0" borderId="12" xfId="5" applyFont="1" applyBorder="1" applyAlignment="1">
      <alignment horizontal="center" vertical="center" shrinkToFit="1"/>
    </xf>
    <xf numFmtId="0" fontId="13" fillId="0" borderId="13" xfId="5" applyFont="1" applyBorder="1" applyAlignment="1">
      <alignment horizontal="center" vertical="center" shrinkToFit="1"/>
    </xf>
    <xf numFmtId="3" fontId="2" fillId="0" borderId="12" xfId="3" applyNumberFormat="1" applyFont="1" applyBorder="1" applyAlignment="1">
      <alignment horizontal="right" vertical="center" wrapText="1"/>
    </xf>
    <xf numFmtId="3" fontId="2" fillId="0" borderId="29" xfId="3" applyNumberFormat="1" applyFont="1" applyBorder="1" applyAlignment="1">
      <alignment horizontal="right" vertical="center" wrapText="1"/>
    </xf>
    <xf numFmtId="0" fontId="2" fillId="0" borderId="34" xfId="5" applyFont="1" applyBorder="1" applyAlignment="1">
      <alignment horizontal="center" vertical="center" wrapText="1"/>
    </xf>
    <xf numFmtId="0" fontId="2" fillId="0" borderId="9" xfId="5" applyFont="1" applyBorder="1" applyAlignment="1">
      <alignment horizontal="center" vertical="center" wrapText="1"/>
    </xf>
    <xf numFmtId="0" fontId="2" fillId="0" borderId="43" xfId="5" applyFont="1" applyBorder="1" applyAlignment="1">
      <alignment horizontal="center" vertical="center" wrapText="1"/>
    </xf>
    <xf numFmtId="38" fontId="2" fillId="0" borderId="9" xfId="1" applyFont="1" applyBorder="1" applyAlignment="1">
      <alignment horizontal="center" vertical="center" wrapText="1"/>
    </xf>
    <xf numFmtId="38" fontId="2" fillId="0" borderId="43" xfId="1" applyFont="1" applyBorder="1" applyAlignment="1">
      <alignment horizontal="center" vertical="center" wrapText="1"/>
    </xf>
    <xf numFmtId="0" fontId="2" fillId="0" borderId="44" xfId="5" applyFont="1" applyBorder="1" applyAlignment="1">
      <alignment horizontal="center" vertical="center" shrinkToFit="1"/>
    </xf>
    <xf numFmtId="0" fontId="2" fillId="0" borderId="45" xfId="5" applyFont="1" applyBorder="1" applyAlignment="1">
      <alignment horizontal="center" vertical="center" shrinkToFit="1"/>
    </xf>
    <xf numFmtId="0" fontId="1" fillId="0" borderId="39" xfId="5" applyFont="1" applyBorder="1" applyAlignment="1">
      <alignment horizontal="center" vertical="center" shrinkToFit="1"/>
    </xf>
    <xf numFmtId="0" fontId="1" fillId="0" borderId="0" xfId="5" applyFont="1" applyAlignment="1">
      <alignment horizontal="center" vertical="center" shrinkToFit="1"/>
    </xf>
    <xf numFmtId="0" fontId="1" fillId="0" borderId="41" xfId="5" applyFont="1" applyBorder="1" applyAlignment="1">
      <alignment horizontal="center" vertical="center" shrinkToFit="1"/>
    </xf>
    <xf numFmtId="0" fontId="1" fillId="0" borderId="7" xfId="5" applyFont="1" applyBorder="1" applyAlignment="1">
      <alignment horizontal="center" vertical="center" shrinkToFit="1"/>
    </xf>
    <xf numFmtId="0" fontId="1" fillId="0" borderId="5" xfId="5" applyFont="1" applyBorder="1" applyAlignment="1">
      <alignment horizontal="center" vertical="center" shrinkToFit="1"/>
    </xf>
    <xf numFmtId="0" fontId="1" fillId="0" borderId="8" xfId="5" applyFont="1" applyBorder="1" applyAlignment="1">
      <alignment horizontal="center" vertical="center" shrinkToFit="1"/>
    </xf>
    <xf numFmtId="0" fontId="2" fillId="0" borderId="1" xfId="5" applyFont="1" applyBorder="1" applyAlignment="1">
      <alignment horizontal="center" vertical="center" wrapText="1"/>
    </xf>
    <xf numFmtId="0" fontId="2" fillId="0" borderId="30"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3" xfId="5" applyFont="1" applyBorder="1" applyAlignment="1">
      <alignment horizontal="center" vertical="center" wrapText="1"/>
    </xf>
    <xf numFmtId="0" fontId="2" fillId="0" borderId="6" xfId="5" applyFont="1" applyBorder="1" applyAlignment="1">
      <alignment horizontal="center" vertical="center" wrapText="1"/>
    </xf>
    <xf numFmtId="0" fontId="2" fillId="0" borderId="40" xfId="5" applyFont="1" applyBorder="1" applyAlignment="1">
      <alignment horizontal="center" vertical="center" wrapText="1"/>
    </xf>
    <xf numFmtId="0" fontId="2" fillId="0" borderId="3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2" xfId="5" applyFont="1" applyBorder="1" applyAlignment="1">
      <alignment horizontal="center" vertical="center" wrapText="1"/>
    </xf>
    <xf numFmtId="0" fontId="2" fillId="0" borderId="35" xfId="5" applyFont="1" applyBorder="1" applyAlignment="1">
      <alignment horizontal="center" vertical="center" wrapText="1"/>
    </xf>
    <xf numFmtId="0" fontId="2" fillId="0" borderId="2" xfId="5" applyFont="1" applyBorder="1" applyAlignment="1">
      <alignment horizontal="center" vertical="center" shrinkToFit="1"/>
    </xf>
    <xf numFmtId="0" fontId="2" fillId="0" borderId="9" xfId="5" applyFont="1" applyBorder="1" applyAlignment="1">
      <alignment horizontal="center" vertical="center" shrinkToFit="1"/>
    </xf>
    <xf numFmtId="0" fontId="2" fillId="0" borderId="39" xfId="5" applyFont="1" applyBorder="1" applyAlignment="1">
      <alignment horizontal="center" vertical="center" shrinkToFit="1"/>
    </xf>
    <xf numFmtId="0" fontId="2" fillId="0" borderId="0" xfId="5" applyFont="1" applyAlignment="1">
      <alignment horizontal="center" vertical="center" shrinkToFit="1"/>
    </xf>
    <xf numFmtId="0" fontId="2" fillId="0" borderId="33" xfId="5" applyFont="1" applyBorder="1" applyAlignment="1">
      <alignment horizontal="center" vertical="center" shrinkToFit="1"/>
    </xf>
    <xf numFmtId="0" fontId="2" fillId="0" borderId="41" xfId="5" applyFont="1" applyBorder="1" applyAlignment="1">
      <alignment horizontal="center" vertical="center" shrinkToFit="1"/>
    </xf>
    <xf numFmtId="0" fontId="2" fillId="0" borderId="7" xfId="5" applyFont="1" applyBorder="1" applyAlignment="1">
      <alignment horizontal="center" vertical="center" shrinkToFit="1"/>
    </xf>
    <xf numFmtId="0" fontId="2" fillId="0" borderId="40"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49" xfId="5" applyFont="1" applyBorder="1" applyAlignment="1">
      <alignment horizontal="center" vertical="center" shrinkToFit="1"/>
    </xf>
    <xf numFmtId="0" fontId="13" fillId="0" borderId="36" xfId="5" applyFont="1" applyBorder="1" applyAlignment="1">
      <alignment horizontal="center" vertical="center" wrapText="1"/>
    </xf>
    <xf numFmtId="0" fontId="13" fillId="0" borderId="37" xfId="5" applyFont="1" applyBorder="1" applyAlignment="1">
      <alignment horizontal="center" vertical="center" wrapText="1"/>
    </xf>
    <xf numFmtId="0" fontId="13" fillId="0" borderId="38" xfId="5" applyFont="1" applyBorder="1" applyAlignment="1">
      <alignment horizontal="center" vertical="center" wrapText="1"/>
    </xf>
    <xf numFmtId="0" fontId="13" fillId="0" borderId="36" xfId="5" applyFont="1" applyBorder="1" applyAlignment="1">
      <alignment horizontal="center" vertical="center" shrinkToFit="1"/>
    </xf>
    <xf numFmtId="0" fontId="13" fillId="0" borderId="37" xfId="5" applyFont="1" applyBorder="1" applyAlignment="1">
      <alignment horizontal="center" vertical="center" shrinkToFit="1"/>
    </xf>
    <xf numFmtId="0" fontId="13" fillId="0" borderId="52" xfId="5" applyFont="1" applyBorder="1" applyAlignment="1">
      <alignment horizontal="center" vertical="center" shrinkToFit="1"/>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2" fillId="0" borderId="4" xfId="5" applyFont="1" applyBorder="1" applyAlignment="1">
      <alignment horizontal="center" vertical="center"/>
    </xf>
    <xf numFmtId="0" fontId="13" fillId="0" borderId="22" xfId="5" applyFont="1" applyBorder="1" applyAlignment="1">
      <alignment horizontal="center" vertical="top" shrinkToFit="1"/>
    </xf>
    <xf numFmtId="0" fontId="13" fillId="0" borderId="23" xfId="5" applyFont="1" applyBorder="1" applyAlignment="1">
      <alignment horizontal="center" vertical="top" shrinkToFit="1"/>
    </xf>
    <xf numFmtId="0" fontId="13" fillId="0" borderId="24" xfId="5" applyFont="1" applyBorder="1" applyAlignment="1">
      <alignment horizontal="center" vertical="top" shrinkToFit="1"/>
    </xf>
    <xf numFmtId="0" fontId="13" fillId="0" borderId="21" xfId="5" applyFont="1" applyBorder="1" applyAlignment="1">
      <alignment horizontal="center" vertical="top" shrinkToFit="1"/>
    </xf>
    <xf numFmtId="0" fontId="13" fillId="0" borderId="25" xfId="5" applyFont="1" applyBorder="1" applyAlignment="1">
      <alignment horizontal="center" vertical="top" shrinkToFit="1"/>
    </xf>
    <xf numFmtId="0" fontId="13" fillId="0" borderId="26" xfId="5" applyFont="1" applyBorder="1" applyAlignment="1">
      <alignment horizontal="center" vertical="top" shrinkToFit="1"/>
    </xf>
    <xf numFmtId="0" fontId="13" fillId="0" borderId="0" xfId="5" applyFont="1" applyBorder="1" applyAlignment="1">
      <alignment horizontal="left" vertical="top" wrapText="1"/>
    </xf>
    <xf numFmtId="0" fontId="13" fillId="0" borderId="0" xfId="5" applyFont="1" applyBorder="1" applyAlignment="1">
      <alignment horizontal="left" vertical="top"/>
    </xf>
    <xf numFmtId="0" fontId="12" fillId="0" borderId="17" xfId="5" applyFont="1" applyBorder="1" applyAlignment="1">
      <alignment horizontal="center"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12" fillId="0" borderId="20" xfId="5" applyFont="1" applyBorder="1" applyAlignment="1">
      <alignment horizontal="center" vertical="center"/>
    </xf>
    <xf numFmtId="0" fontId="14" fillId="0" borderId="26" xfId="5" applyFont="1" applyBorder="1" applyAlignment="1">
      <alignment horizontal="justify" vertical="center" shrinkToFit="1"/>
    </xf>
    <xf numFmtId="0" fontId="3" fillId="0" borderId="10" xfId="5" applyFont="1" applyBorder="1" applyAlignment="1">
      <alignment horizontal="left" vertical="center" shrinkToFit="1"/>
    </xf>
    <xf numFmtId="0" fontId="3" fillId="0" borderId="9" xfId="5" applyFont="1" applyBorder="1" applyAlignment="1">
      <alignment horizontal="left" vertical="center" shrinkToFit="1"/>
    </xf>
    <xf numFmtId="0" fontId="3" fillId="0" borderId="10" xfId="5" applyFont="1" applyBorder="1" applyAlignment="1">
      <alignment horizontal="left" vertical="center" indent="1" shrinkToFit="1"/>
    </xf>
    <xf numFmtId="0" fontId="3" fillId="0" borderId="9" xfId="5" applyFont="1" applyBorder="1" applyAlignment="1">
      <alignment horizontal="left" vertical="center" indent="1" shrinkToFit="1"/>
    </xf>
    <xf numFmtId="0" fontId="2" fillId="0" borderId="0" xfId="5" applyFont="1" applyAlignment="1">
      <alignment horizontal="left" vertical="center"/>
    </xf>
    <xf numFmtId="0" fontId="4" fillId="0" borderId="0" xfId="5" applyFont="1" applyBorder="1" applyAlignment="1">
      <alignment horizontal="left" vertical="center"/>
    </xf>
    <xf numFmtId="0" fontId="4" fillId="0" borderId="9" xfId="5" applyFont="1" applyBorder="1" applyAlignment="1">
      <alignment horizontal="left" vertical="center"/>
    </xf>
    <xf numFmtId="0" fontId="1" fillId="0" borderId="10" xfId="5" applyFont="1" applyBorder="1" applyAlignment="1">
      <alignment horizontal="center" vertical="center" shrinkToFit="1"/>
    </xf>
    <xf numFmtId="0" fontId="1" fillId="0" borderId="9" xfId="5" applyFont="1" applyBorder="1" applyAlignment="1">
      <alignment horizontal="center" vertical="center" shrinkToFit="1"/>
    </xf>
    <xf numFmtId="0" fontId="12" fillId="0" borderId="0" xfId="5" applyFont="1" applyAlignment="1">
      <alignment horizontal="center" vertical="center"/>
    </xf>
    <xf numFmtId="0" fontId="15" fillId="0" borderId="0" xfId="5" applyFont="1" applyAlignment="1">
      <alignment horizontal="left" vertical="top" wrapText="1"/>
    </xf>
    <xf numFmtId="0" fontId="18" fillId="0" borderId="0" xfId="5" applyFont="1" applyBorder="1" applyAlignment="1">
      <alignment horizontal="center" vertical="center"/>
    </xf>
    <xf numFmtId="176" fontId="3" fillId="0" borderId="0" xfId="5" applyNumberFormat="1" applyFont="1" applyFill="1" applyBorder="1" applyAlignment="1">
      <alignment horizontal="right" vertical="center"/>
    </xf>
    <xf numFmtId="0" fontId="3" fillId="0" borderId="0" xfId="5" applyFont="1" applyAlignment="1">
      <alignment horizontal="left" vertical="center" indent="1" shrinkToFit="1"/>
    </xf>
    <xf numFmtId="0" fontId="13" fillId="0" borderId="0" xfId="6" applyFont="1" applyAlignment="1">
      <alignment horizontal="left" vertical="top" wrapText="1"/>
    </xf>
    <xf numFmtId="0" fontId="2" fillId="0" borderId="0" xfId="0" applyFont="1" applyAlignment="1">
      <alignment horizontal="left" vertical="top" wrapText="1"/>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0" fontId="1" fillId="0" borderId="0" xfId="0" applyFont="1" applyAlignment="1">
      <alignment horizontal="center" vertical="center"/>
    </xf>
    <xf numFmtId="176" fontId="2" fillId="0" borderId="9" xfId="0" applyNumberFormat="1" applyFont="1" applyBorder="1" applyAlignment="1">
      <alignment horizontal="left" vertical="center" shrinkToFit="1"/>
    </xf>
    <xf numFmtId="0" fontId="4" fillId="0" borderId="41" xfId="5" applyFont="1" applyBorder="1" applyAlignment="1">
      <alignment horizontal="center" vertical="center"/>
    </xf>
    <xf numFmtId="0" fontId="4" fillId="0" borderId="7" xfId="5" applyFont="1" applyBorder="1" applyAlignment="1">
      <alignment horizontal="center" vertical="center"/>
    </xf>
    <xf numFmtId="0" fontId="4" fillId="0" borderId="40" xfId="5" applyFont="1" applyBorder="1" applyAlignment="1">
      <alignment horizontal="center" vertical="center"/>
    </xf>
    <xf numFmtId="0" fontId="4" fillId="0" borderId="27" xfId="5" applyFont="1" applyBorder="1" applyAlignment="1">
      <alignment horizontal="center" vertical="center"/>
    </xf>
    <xf numFmtId="0" fontId="4" fillId="0" borderId="42" xfId="5" applyFont="1" applyBorder="1" applyAlignment="1">
      <alignment horizontal="center" vertical="center"/>
    </xf>
    <xf numFmtId="0" fontId="4" fillId="0" borderId="39" xfId="5" applyFont="1" applyBorder="1" applyAlignment="1">
      <alignment horizontal="center" vertical="center"/>
    </xf>
    <xf numFmtId="0" fontId="9" fillId="0" borderId="27" xfId="5" applyFont="1" applyBorder="1" applyAlignment="1">
      <alignment horizontal="center" vertical="center" wrapText="1"/>
    </xf>
    <xf numFmtId="0" fontId="9" fillId="0" borderId="10" xfId="5" applyFont="1" applyBorder="1" applyAlignment="1">
      <alignment horizontal="center" vertical="center" wrapText="1"/>
    </xf>
    <xf numFmtId="0" fontId="9" fillId="0" borderId="28" xfId="5" applyFont="1" applyBorder="1" applyAlignment="1">
      <alignment horizontal="center" vertical="center" wrapText="1"/>
    </xf>
    <xf numFmtId="0" fontId="9" fillId="0" borderId="39" xfId="5" applyFont="1" applyBorder="1" applyAlignment="1">
      <alignment horizontal="center" vertical="center" wrapText="1"/>
    </xf>
    <xf numFmtId="0" fontId="9" fillId="0" borderId="0" xfId="5" applyFont="1" applyBorder="1" applyAlignment="1">
      <alignment horizontal="center" vertical="center" wrapText="1"/>
    </xf>
    <xf numFmtId="0" fontId="9" fillId="0" borderId="33" xfId="5" applyFont="1" applyBorder="1" applyAlignment="1">
      <alignment horizontal="center" vertical="center" wrapText="1"/>
    </xf>
    <xf numFmtId="0" fontId="9" fillId="0" borderId="41" xfId="5" applyFont="1" applyBorder="1" applyAlignment="1">
      <alignment horizontal="center" vertical="center" wrapText="1"/>
    </xf>
    <xf numFmtId="0" fontId="9" fillId="0" borderId="7" xfId="5" applyFont="1" applyBorder="1" applyAlignment="1">
      <alignment horizontal="center" vertical="center" wrapText="1"/>
    </xf>
    <xf numFmtId="0" fontId="9" fillId="0" borderId="40" xfId="5" applyFont="1" applyBorder="1" applyAlignment="1">
      <alignment horizontal="center" vertical="center" wrapText="1"/>
    </xf>
    <xf numFmtId="0" fontId="4" fillId="0" borderId="20" xfId="5" applyFont="1" applyBorder="1" applyAlignment="1">
      <alignment horizontal="center" vertical="center"/>
    </xf>
    <xf numFmtId="0" fontId="4" fillId="0" borderId="71" xfId="5" applyFont="1" applyBorder="1" applyAlignment="1">
      <alignment horizontal="center" vertical="center"/>
    </xf>
    <xf numFmtId="0" fontId="4" fillId="0" borderId="34" xfId="5" applyFont="1" applyBorder="1" applyAlignment="1">
      <alignment horizontal="center" vertical="center"/>
    </xf>
    <xf numFmtId="0" fontId="4" fillId="0" borderId="35" xfId="5" applyFont="1" applyBorder="1" applyAlignment="1">
      <alignment horizontal="center" vertical="center"/>
    </xf>
    <xf numFmtId="0" fontId="6" fillId="0" borderId="0" xfId="5" applyFont="1" applyAlignment="1">
      <alignment horizontal="center" vertical="center"/>
    </xf>
    <xf numFmtId="0" fontId="4" fillId="0" borderId="12" xfId="5" applyFont="1" applyBorder="1" applyAlignment="1">
      <alignment horizontal="center" vertical="center"/>
    </xf>
    <xf numFmtId="0" fontId="4" fillId="0" borderId="29" xfId="5" applyFont="1" applyBorder="1" applyAlignment="1">
      <alignment horizontal="center" vertical="center"/>
    </xf>
    <xf numFmtId="0" fontId="4" fillId="0" borderId="28" xfId="5" applyFont="1" applyBorder="1" applyAlignment="1">
      <alignment horizontal="center" vertical="center"/>
    </xf>
    <xf numFmtId="0" fontId="10" fillId="0" borderId="34" xfId="5" applyFont="1" applyBorder="1" applyAlignment="1">
      <alignment horizontal="center" vertical="center"/>
    </xf>
    <xf numFmtId="0" fontId="10" fillId="0" borderId="43" xfId="5" applyFont="1" applyBorder="1" applyAlignment="1">
      <alignment horizontal="center" vertical="center"/>
    </xf>
    <xf numFmtId="0" fontId="6" fillId="0" borderId="64" xfId="5" applyFont="1" applyBorder="1" applyAlignment="1" applyProtection="1">
      <alignment horizontal="center" vertical="center" shrinkToFit="1"/>
      <protection locked="0"/>
    </xf>
    <xf numFmtId="0" fontId="6" fillId="0" borderId="66" xfId="5" applyFont="1" applyBorder="1" applyAlignment="1" applyProtection="1">
      <alignment horizontal="center" vertical="center" shrinkToFit="1"/>
      <protection locked="0"/>
    </xf>
    <xf numFmtId="0" fontId="6" fillId="0" borderId="80" xfId="5" applyFont="1" applyBorder="1" applyAlignment="1" applyProtection="1">
      <alignment horizontal="center" vertical="center" shrinkToFit="1"/>
      <protection locked="0"/>
    </xf>
    <xf numFmtId="0" fontId="3" fillId="3" borderId="31" xfId="5" applyFont="1" applyFill="1" applyBorder="1" applyAlignment="1" applyProtection="1">
      <alignment horizontal="center" vertical="center" shrinkToFit="1"/>
      <protection locked="0"/>
    </xf>
    <xf numFmtId="0" fontId="3" fillId="3" borderId="39" xfId="5" applyFont="1" applyFill="1" applyBorder="1" applyAlignment="1" applyProtection="1">
      <alignment horizontal="center" vertical="center" shrinkToFit="1"/>
      <protection locked="0"/>
    </xf>
    <xf numFmtId="0" fontId="3" fillId="0" borderId="79" xfId="5" applyFont="1" applyBorder="1" applyAlignment="1" applyProtection="1">
      <alignment horizontal="center" vertical="center" shrinkToFit="1"/>
      <protection locked="0"/>
    </xf>
    <xf numFmtId="0" fontId="3" fillId="0" borderId="77" xfId="5" applyFont="1" applyBorder="1" applyAlignment="1" applyProtection="1">
      <alignment horizontal="center" vertical="center" shrinkToFit="1"/>
      <protection locked="0"/>
    </xf>
    <xf numFmtId="0" fontId="26" fillId="0" borderId="30" xfId="5" applyFont="1" applyBorder="1" applyAlignment="1" applyProtection="1">
      <alignment horizontal="center" vertical="center" shrinkToFit="1"/>
      <protection locked="0"/>
    </xf>
    <xf numFmtId="0" fontId="26" fillId="0" borderId="43" xfId="5" applyFont="1" applyBorder="1" applyAlignment="1" applyProtection="1">
      <alignment horizontal="center" vertical="center" shrinkToFit="1"/>
      <protection locked="0"/>
    </xf>
    <xf numFmtId="0" fontId="9" fillId="0" borderId="31" xfId="5" applyFont="1" applyBorder="1" applyAlignment="1" applyProtection="1">
      <alignment horizontal="center" vertical="top" shrinkToFit="1"/>
      <protection locked="0"/>
    </xf>
    <xf numFmtId="0" fontId="9" fillId="0" borderId="32" xfId="5" applyFont="1" applyBorder="1" applyAlignment="1" applyProtection="1">
      <alignment horizontal="center" vertical="top" shrinkToFit="1"/>
      <protection locked="0"/>
    </xf>
    <xf numFmtId="0" fontId="7" fillId="0" borderId="27" xfId="5" applyFont="1" applyBorder="1" applyAlignment="1" applyProtection="1">
      <alignment horizontal="center" vertical="center" shrinkToFit="1"/>
      <protection locked="0"/>
    </xf>
    <xf numFmtId="0" fontId="7" fillId="0" borderId="10" xfId="5" applyFont="1" applyBorder="1" applyAlignment="1" applyProtection="1">
      <alignment horizontal="center" vertical="center" shrinkToFit="1"/>
      <protection locked="0"/>
    </xf>
    <xf numFmtId="0" fontId="7" fillId="0" borderId="28" xfId="5" applyFont="1" applyBorder="1" applyAlignment="1" applyProtection="1">
      <alignment horizontal="center" vertical="center" shrinkToFit="1"/>
      <protection locked="0"/>
    </xf>
    <xf numFmtId="0" fontId="10" fillId="0" borderId="20" xfId="5" applyFont="1" applyBorder="1" applyAlignment="1">
      <alignment horizontal="center" vertical="center" textRotation="255" wrapText="1"/>
    </xf>
    <xf numFmtId="0" fontId="10" fillId="0" borderId="42" xfId="5" applyFont="1" applyBorder="1" applyAlignment="1">
      <alignment horizontal="center" vertical="center" textRotation="255" wrapText="1"/>
    </xf>
    <xf numFmtId="0" fontId="26" fillId="0" borderId="75" xfId="5" applyFont="1" applyBorder="1" applyAlignment="1" applyProtection="1">
      <alignment horizontal="center" vertical="center" shrinkToFit="1"/>
      <protection locked="0"/>
    </xf>
    <xf numFmtId="0" fontId="26" fillId="0" borderId="35" xfId="5" applyFont="1" applyBorder="1" applyAlignment="1" applyProtection="1">
      <alignment horizontal="center" vertical="center" shrinkToFit="1"/>
      <protection locked="0"/>
    </xf>
    <xf numFmtId="0" fontId="26" fillId="0" borderId="39" xfId="5" applyFont="1" applyBorder="1" applyAlignment="1" applyProtection="1">
      <alignment horizontal="center" vertical="center" shrinkToFit="1"/>
      <protection locked="0"/>
    </xf>
    <xf numFmtId="0" fontId="26" fillId="0" borderId="34" xfId="5" applyFont="1" applyBorder="1" applyAlignment="1" applyProtection="1">
      <alignment horizontal="center" vertical="center" shrinkToFit="1"/>
      <protection locked="0"/>
    </xf>
    <xf numFmtId="0" fontId="26" fillId="0" borderId="31" xfId="5" applyFont="1" applyBorder="1" applyAlignment="1" applyProtection="1">
      <alignment horizontal="center" vertical="center" shrinkToFit="1"/>
      <protection locked="0"/>
    </xf>
    <xf numFmtId="0" fontId="26" fillId="0" borderId="32" xfId="5" applyFont="1" applyBorder="1" applyAlignment="1" applyProtection="1">
      <alignment horizontal="center" vertical="center" shrinkToFit="1"/>
      <protection locked="0"/>
    </xf>
    <xf numFmtId="0" fontId="10" fillId="0" borderId="72" xfId="5" applyFont="1" applyBorder="1" applyAlignment="1">
      <alignment horizontal="center" vertical="center" wrapText="1"/>
    </xf>
    <xf numFmtId="0" fontId="10" fillId="0" borderId="73" xfId="5" applyFont="1" applyBorder="1" applyAlignment="1">
      <alignment horizontal="center" vertical="center" wrapText="1"/>
    </xf>
    <xf numFmtId="0" fontId="26" fillId="0" borderId="76" xfId="5" applyFont="1" applyBorder="1" applyAlignment="1" applyProtection="1">
      <alignment horizontal="center" vertical="center" shrinkToFit="1"/>
      <protection locked="0"/>
    </xf>
    <xf numFmtId="0" fontId="26" fillId="0" borderId="73" xfId="5" applyFont="1" applyBorder="1" applyAlignment="1" applyProtection="1">
      <alignment horizontal="center" vertical="center" shrinkToFit="1"/>
      <protection locked="0"/>
    </xf>
    <xf numFmtId="0" fontId="6" fillId="3" borderId="31" xfId="5" applyFont="1" applyFill="1" applyBorder="1" applyAlignment="1" applyProtection="1">
      <alignment horizontal="center" vertical="center" shrinkToFit="1"/>
      <protection locked="0"/>
    </xf>
    <xf numFmtId="0" fontId="6" fillId="3" borderId="2" xfId="5" applyFont="1" applyFill="1" applyBorder="1" applyAlignment="1" applyProtection="1">
      <alignment horizontal="center" vertical="center" shrinkToFit="1"/>
      <protection locked="0"/>
    </xf>
    <xf numFmtId="0" fontId="6" fillId="3" borderId="3" xfId="5" applyFont="1" applyFill="1" applyBorder="1" applyAlignment="1" applyProtection="1">
      <alignment horizontal="center" vertical="center" shrinkToFit="1"/>
      <protection locked="0"/>
    </xf>
    <xf numFmtId="0" fontId="6" fillId="3" borderId="39" xfId="5" applyFont="1" applyFill="1" applyBorder="1" applyAlignment="1" applyProtection="1">
      <alignment horizontal="center" vertical="center" shrinkToFit="1"/>
      <protection locked="0"/>
    </xf>
    <xf numFmtId="0" fontId="6" fillId="3" borderId="0" xfId="5" applyFont="1" applyFill="1" applyBorder="1" applyAlignment="1" applyProtection="1">
      <alignment horizontal="center" vertical="center" shrinkToFit="1"/>
      <protection locked="0"/>
    </xf>
    <xf numFmtId="0" fontId="6" fillId="3" borderId="5" xfId="5" applyFont="1" applyFill="1" applyBorder="1" applyAlignment="1" applyProtection="1">
      <alignment horizontal="center" vertical="center" shrinkToFit="1"/>
      <protection locked="0"/>
    </xf>
    <xf numFmtId="0" fontId="6" fillId="3" borderId="41" xfId="5" applyFont="1" applyFill="1" applyBorder="1" applyAlignment="1" applyProtection="1">
      <alignment horizontal="center" vertical="center" shrinkToFit="1"/>
      <protection locked="0"/>
    </xf>
    <xf numFmtId="0" fontId="6" fillId="3" borderId="7" xfId="5" applyFont="1" applyFill="1" applyBorder="1" applyAlignment="1" applyProtection="1">
      <alignment horizontal="center" vertical="center" shrinkToFit="1"/>
      <protection locked="0"/>
    </xf>
    <xf numFmtId="0" fontId="6" fillId="3" borderId="8" xfId="5" applyFont="1" applyFill="1" applyBorder="1" applyAlignment="1" applyProtection="1">
      <alignment horizontal="center" vertical="center" shrinkToFit="1"/>
      <protection locked="0"/>
    </xf>
    <xf numFmtId="0" fontId="10" fillId="0" borderId="39" xfId="5" applyFont="1" applyBorder="1" applyAlignment="1" applyProtection="1">
      <alignment horizontal="center" vertical="center" wrapText="1" shrinkToFit="1"/>
      <protection locked="0"/>
    </xf>
    <xf numFmtId="0" fontId="10" fillId="0" borderId="0" xfId="5" applyFont="1" applyBorder="1" applyAlignment="1" applyProtection="1">
      <alignment horizontal="center" vertical="center" wrapText="1" shrinkToFit="1"/>
      <protection locked="0"/>
    </xf>
    <xf numFmtId="0" fontId="10" fillId="0" borderId="33" xfId="5" applyFont="1" applyBorder="1" applyAlignment="1" applyProtection="1">
      <alignment horizontal="center" vertical="center" wrapText="1" shrinkToFit="1"/>
      <protection locked="0"/>
    </xf>
    <xf numFmtId="0" fontId="10" fillId="0" borderId="41" xfId="5" applyFont="1" applyBorder="1" applyAlignment="1" applyProtection="1">
      <alignment horizontal="center" vertical="center" wrapText="1" shrinkToFit="1"/>
      <protection locked="0"/>
    </xf>
    <xf numFmtId="0" fontId="10" fillId="0" borderId="7" xfId="5" applyFont="1" applyBorder="1" applyAlignment="1" applyProtection="1">
      <alignment horizontal="center" vertical="center" wrapText="1" shrinkToFit="1"/>
      <protection locked="0"/>
    </xf>
    <xf numFmtId="0" fontId="10" fillId="0" borderId="40" xfId="5" applyFont="1" applyBorder="1" applyAlignment="1" applyProtection="1">
      <alignment horizontal="center" vertical="center" wrapText="1" shrinkToFit="1"/>
      <protection locked="0"/>
    </xf>
    <xf numFmtId="0" fontId="26" fillId="0" borderId="74" xfId="5" applyFont="1" applyBorder="1" applyAlignment="1" applyProtection="1">
      <alignment horizontal="center" vertical="center" shrinkToFit="1"/>
      <protection locked="0"/>
    </xf>
    <xf numFmtId="38" fontId="3" fillId="3" borderId="31" xfId="1" applyFont="1" applyFill="1" applyBorder="1" applyAlignment="1" applyProtection="1">
      <alignment horizontal="center" vertical="center" shrinkToFit="1"/>
      <protection locked="0"/>
    </xf>
    <xf numFmtId="38" fontId="3" fillId="3" borderId="39" xfId="1" applyFont="1" applyFill="1" applyBorder="1" applyAlignment="1" applyProtection="1">
      <alignment horizontal="center" vertical="center" shrinkToFit="1"/>
      <protection locked="0"/>
    </xf>
    <xf numFmtId="38" fontId="3" fillId="0" borderId="79" xfId="1" applyFont="1" applyBorder="1" applyAlignment="1" applyProtection="1">
      <alignment horizontal="center" vertical="center" shrinkToFit="1"/>
      <protection locked="0"/>
    </xf>
    <xf numFmtId="38" fontId="3" fillId="0" borderId="77" xfId="1" applyFont="1" applyBorder="1" applyAlignment="1" applyProtection="1">
      <alignment horizontal="center" vertical="center" shrinkToFit="1"/>
      <protection locked="0"/>
    </xf>
    <xf numFmtId="0" fontId="42" fillId="0" borderId="0" xfId="0" applyFont="1" applyBorder="1" applyAlignment="1">
      <alignment horizontal="center" vertical="center" shrinkToFit="1"/>
    </xf>
    <xf numFmtId="0" fontId="13" fillId="0" borderId="0" xfId="0" applyFont="1" applyBorder="1" applyAlignment="1" applyProtection="1">
      <alignment horizontal="left" vertical="center" wrapText="1"/>
      <protection locked="0"/>
    </xf>
    <xf numFmtId="0" fontId="41" fillId="0" borderId="0" xfId="0" applyFont="1" applyBorder="1" applyAlignment="1">
      <alignment vertical="center" wrapText="1"/>
    </xf>
    <xf numFmtId="0" fontId="83" fillId="0" borderId="0" xfId="0" applyFont="1" applyAlignment="1">
      <alignment vertical="center"/>
    </xf>
    <xf numFmtId="0" fontId="41" fillId="0" borderId="12" xfId="0" applyFont="1" applyBorder="1" applyAlignment="1" applyProtection="1">
      <alignment horizontal="left" vertical="center" wrapText="1"/>
      <protection locked="0"/>
    </xf>
    <xf numFmtId="0" fontId="41" fillId="0" borderId="13" xfId="0" applyFont="1" applyBorder="1" applyAlignment="1" applyProtection="1">
      <alignment horizontal="left" vertical="center" wrapText="1"/>
      <protection locked="0"/>
    </xf>
  </cellXfs>
  <cellStyles count="9">
    <cellStyle name="ハイパーリンク 2" xfId="7" xr:uid="{00000000-0005-0000-0000-000036000000}"/>
    <cellStyle name="桁区切り" xfId="1" builtinId="6"/>
    <cellStyle name="桁区切り 2" xfId="3" xr:uid="{00000000-0005-0000-0000-000029000000}"/>
    <cellStyle name="標準" xfId="0" builtinId="0"/>
    <cellStyle name="標準 2" xfId="5" xr:uid="{00000000-0005-0000-0000-000034000000}"/>
    <cellStyle name="標準 3" xfId="6" xr:uid="{00000000-0005-0000-0000-000035000000}"/>
    <cellStyle name="標準 4" xfId="8" xr:uid="{1CEAD0A6-1854-47CA-A37B-31F99393FADD}"/>
    <cellStyle name="標準_butu6_checkhyo" xfId="2" xr:uid="{00000000-0005-0000-0000-000011000000}"/>
    <cellStyle name="標準_Sheet3" xfId="4" xr:uid="{00000000-0005-0000-0000-00002C000000}"/>
  </cellStyles>
  <dxfs count="43">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solid">
          <bgColor theme="0"/>
        </patternFill>
      </fill>
    </dxf>
    <dxf>
      <fill>
        <patternFill patternType="none"/>
      </fill>
    </dxf>
    <dxf>
      <fill>
        <patternFill patternType="none"/>
      </fill>
    </dxf>
    <dxf>
      <fill>
        <patternFill patternType="none"/>
      </fill>
    </dxf>
    <dxf>
      <fill>
        <patternFill patternType="solid">
          <bgColor theme="0"/>
        </patternFill>
      </fill>
    </dxf>
    <dxf>
      <fill>
        <patternFill patternType="none"/>
      </fill>
    </dxf>
    <dxf>
      <font>
        <color theme="0"/>
      </font>
    </dxf>
    <dxf>
      <font>
        <color theme="0"/>
      </font>
    </dxf>
    <dxf>
      <font>
        <color theme="0"/>
      </font>
    </dxf>
    <dxf>
      <font>
        <color theme="0"/>
      </font>
    </dxf>
    <dxf>
      <font>
        <color theme="0"/>
      </font>
    </dxf>
    <dxf>
      <font>
        <color theme="7" tint="0.79998168889431442"/>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fgColor theme="0"/>
          <bgColor theme="0"/>
        </patternFill>
      </fill>
    </dxf>
    <dxf>
      <fill>
        <patternFill patternType="solid">
          <bgColor theme="0"/>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78442</xdr:colOff>
      <xdr:row>9</xdr:row>
      <xdr:rowOff>123265</xdr:rowOff>
    </xdr:from>
    <xdr:to>
      <xdr:col>36</xdr:col>
      <xdr:colOff>120198</xdr:colOff>
      <xdr:row>12</xdr:row>
      <xdr:rowOff>1</xdr:rowOff>
    </xdr:to>
    <xdr:sp macro="" textlink="">
      <xdr:nvSpPr>
        <xdr:cNvPr id="4" name="円/楕円 4">
          <a:extLst>
            <a:ext uri="{FF2B5EF4-FFF2-40B4-BE49-F238E27FC236}">
              <a16:creationId xmlns:a16="http://schemas.microsoft.com/office/drawing/2014/main" id="{681FCE88-B332-4427-A151-513730B9272D}"/>
            </a:ext>
          </a:extLst>
        </xdr:cNvPr>
        <xdr:cNvSpPr/>
      </xdr:nvSpPr>
      <xdr:spPr>
        <a:xfrm>
          <a:off x="5098677" y="2207559"/>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464344</xdr:colOff>
      <xdr:row>14</xdr:row>
      <xdr:rowOff>178593</xdr:rowOff>
    </xdr:from>
    <xdr:to>
      <xdr:col>7</xdr:col>
      <xdr:colOff>443067</xdr:colOff>
      <xdr:row>16</xdr:row>
      <xdr:rowOff>128167</xdr:rowOff>
    </xdr:to>
    <xdr:sp macro="" textlink="">
      <xdr:nvSpPr>
        <xdr:cNvPr id="3" name="円/楕円 4">
          <a:extLst>
            <a:ext uri="{FF2B5EF4-FFF2-40B4-BE49-F238E27FC236}">
              <a16:creationId xmlns:a16="http://schemas.microsoft.com/office/drawing/2014/main" id="{7499351D-D503-47B8-80E2-AFA2867DFBC6}"/>
            </a:ext>
          </a:extLst>
        </xdr:cNvPr>
        <xdr:cNvSpPr/>
      </xdr:nvSpPr>
      <xdr:spPr>
        <a:xfrm>
          <a:off x="5191125" y="7465218"/>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J15"/>
  <sheetViews>
    <sheetView showGridLines="0" showZeros="0" tabSelected="1" zoomScale="80" zoomScaleNormal="80" zoomScaleSheetLayoutView="80" workbookViewId="0">
      <selection activeCell="B15" sqref="B15:C15"/>
    </sheetView>
  </sheetViews>
  <sheetFormatPr defaultColWidth="9" defaultRowHeight="18"/>
  <cols>
    <col min="1" max="1" width="1.625" style="130" customWidth="1"/>
    <col min="2" max="2" width="11.375" style="130" customWidth="1"/>
    <col min="3" max="3" width="46.875" style="130" customWidth="1"/>
    <col min="4" max="4" width="58.5" style="130" customWidth="1"/>
    <col min="5" max="5" width="2" style="130" customWidth="1"/>
    <col min="6" max="10" width="9" style="130"/>
    <col min="11" max="11" width="2.75" style="130" customWidth="1"/>
    <col min="12" max="16384" width="9" style="130"/>
  </cols>
  <sheetData>
    <row r="1" spans="1:10" ht="7.5" customHeight="1">
      <c r="A1" s="85"/>
      <c r="B1" s="105"/>
      <c r="C1" s="105"/>
      <c r="D1" s="106"/>
      <c r="E1" s="86"/>
    </row>
    <row r="2" spans="1:10" ht="36" customHeight="1">
      <c r="A2" s="85"/>
      <c r="B2" s="87" t="s">
        <v>502</v>
      </c>
      <c r="C2" s="88" t="s">
        <v>483</v>
      </c>
      <c r="D2" s="88" t="s">
        <v>485</v>
      </c>
      <c r="E2" s="89"/>
      <c r="F2" s="131"/>
      <c r="G2" s="131"/>
      <c r="H2" s="131"/>
      <c r="I2" s="131"/>
      <c r="J2" s="131"/>
    </row>
    <row r="3" spans="1:10" ht="40.5" customHeight="1">
      <c r="A3" s="85"/>
      <c r="B3" s="90">
        <v>1</v>
      </c>
      <c r="C3" s="92" t="s">
        <v>489</v>
      </c>
      <c r="D3" s="92" t="s">
        <v>563</v>
      </c>
      <c r="E3" s="93"/>
      <c r="F3" s="131"/>
      <c r="G3" s="131"/>
      <c r="H3" s="131"/>
      <c r="I3" s="131"/>
      <c r="J3" s="131"/>
    </row>
    <row r="4" spans="1:10" ht="40.5" customHeight="1">
      <c r="A4" s="85"/>
      <c r="B4" s="90">
        <v>2</v>
      </c>
      <c r="C4" s="91" t="s">
        <v>479</v>
      </c>
      <c r="D4" s="91" t="s">
        <v>559</v>
      </c>
      <c r="E4" s="94"/>
      <c r="F4" s="131"/>
      <c r="G4" s="131"/>
      <c r="H4" s="131"/>
      <c r="I4" s="131"/>
      <c r="J4" s="131"/>
    </row>
    <row r="5" spans="1:10" ht="38.25" customHeight="1">
      <c r="A5" s="85"/>
      <c r="B5" s="90">
        <v>3</v>
      </c>
      <c r="C5" s="92" t="s">
        <v>535</v>
      </c>
      <c r="D5" s="91" t="s">
        <v>559</v>
      </c>
      <c r="E5" s="94"/>
      <c r="F5" s="131"/>
      <c r="G5" s="131"/>
      <c r="H5" s="131"/>
      <c r="I5" s="131"/>
      <c r="J5" s="131"/>
    </row>
    <row r="6" spans="1:10" ht="38.25" customHeight="1">
      <c r="A6" s="85"/>
      <c r="B6" s="90">
        <v>4</v>
      </c>
      <c r="C6" s="91" t="s">
        <v>482</v>
      </c>
      <c r="D6" s="92" t="s">
        <v>560</v>
      </c>
      <c r="E6" s="94"/>
      <c r="F6" s="131"/>
      <c r="G6" s="131"/>
      <c r="H6" s="131"/>
      <c r="I6" s="131"/>
      <c r="J6" s="131"/>
    </row>
    <row r="7" spans="1:10" ht="38.25" customHeight="1">
      <c r="A7" s="85"/>
      <c r="B7" s="90">
        <v>5</v>
      </c>
      <c r="C7" s="91" t="s">
        <v>481</v>
      </c>
      <c r="D7" s="92" t="s">
        <v>560</v>
      </c>
      <c r="E7" s="94"/>
      <c r="F7" s="131"/>
      <c r="G7" s="131"/>
      <c r="H7" s="131"/>
      <c r="I7" s="131"/>
      <c r="J7" s="131"/>
    </row>
    <row r="8" spans="1:10" ht="38.25" customHeight="1">
      <c r="A8" s="85"/>
      <c r="B8" s="90">
        <v>11</v>
      </c>
      <c r="C8" s="91" t="s">
        <v>480</v>
      </c>
      <c r="D8" s="91" t="s">
        <v>661</v>
      </c>
      <c r="E8" s="94"/>
      <c r="F8" s="131"/>
      <c r="G8" s="131"/>
      <c r="H8" s="131"/>
      <c r="I8" s="131"/>
      <c r="J8" s="131"/>
    </row>
    <row r="9" spans="1:10" ht="43.5" customHeight="1">
      <c r="A9" s="85"/>
      <c r="B9" s="90">
        <v>14</v>
      </c>
      <c r="C9" s="92" t="s">
        <v>668</v>
      </c>
      <c r="D9" s="91" t="s">
        <v>484</v>
      </c>
      <c r="E9" s="94"/>
      <c r="F9" s="131"/>
      <c r="G9" s="131"/>
      <c r="H9" s="131"/>
      <c r="I9" s="131"/>
      <c r="J9" s="131"/>
    </row>
    <row r="10" spans="1:10" ht="7.5" customHeight="1">
      <c r="A10" s="175"/>
      <c r="B10" s="85"/>
      <c r="C10" s="85"/>
      <c r="D10" s="85"/>
      <c r="E10" s="86"/>
    </row>
    <row r="11" spans="1:10" ht="7.5" customHeight="1">
      <c r="A11" s="175"/>
      <c r="B11" s="85"/>
      <c r="C11" s="85"/>
      <c r="D11" s="85"/>
      <c r="E11" s="86"/>
    </row>
    <row r="12" spans="1:10" ht="34.5" customHeight="1" thickBot="1">
      <c r="A12" s="175"/>
      <c r="B12" s="555" t="s">
        <v>754</v>
      </c>
      <c r="C12" s="85"/>
      <c r="D12" s="85"/>
      <c r="E12" s="86"/>
    </row>
    <row r="13" spans="1:10" ht="36" customHeight="1" thickBot="1">
      <c r="A13" s="85"/>
      <c r="B13" s="255" t="s">
        <v>556</v>
      </c>
      <c r="C13" s="256"/>
      <c r="D13" s="174" t="str">
        <f>TEXT(入力シート!D6,"yyyymmdd")&amp;"　"&amp;IF(入力シート!D28="",入力シート!D13,入力シート!D28)</f>
        <v>19000100　</v>
      </c>
      <c r="E13" s="86"/>
    </row>
    <row r="14" spans="1:10" ht="21.75" customHeight="1">
      <c r="A14" s="85"/>
      <c r="B14" s="552"/>
      <c r="C14" s="552"/>
      <c r="D14" s="553"/>
      <c r="E14" s="86"/>
    </row>
    <row r="15" spans="1:10" ht="184.5" customHeight="1">
      <c r="A15" s="85"/>
      <c r="B15" s="556" t="s">
        <v>755</v>
      </c>
      <c r="C15" s="557"/>
      <c r="D15" s="554"/>
      <c r="E15" s="86"/>
    </row>
  </sheetData>
  <sheetProtection algorithmName="SHA-512" hashValue="SQpbwR7apDXRP2pS+An3jc/7tIs60eHyVDzSSIwY0a+9x8dCV0SlUB06H1C2+BJExnSoDM9zcBRIw4+06rjwlw==" saltValue="Hy1UphIsW1tsJ88wOR9hAA==" spinCount="100000" sheet="1" selectLockedCells="1"/>
  <mergeCells count="2">
    <mergeCell ref="B13:C13"/>
    <mergeCell ref="B15:C15"/>
  </mergeCells>
  <phoneticPr fontId="61" type="Hiragana"/>
  <conditionalFormatting sqref="D13:D14">
    <cfRule type="containsText" dxfId="42" priority="1" operator="containsText" text="19000100">
      <formula>NOT(ISERROR(SEARCH("19000100",D13)))</formula>
    </cfRule>
  </conditionalFormatting>
  <pageMargins left="0.69930555555555596" right="0.69930555555555596" top="0.75" bottom="0.75" header="0.3" footer="0.3"/>
  <pageSetup paperSize="9" scale="6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0B70-48AF-4816-B3E4-92C37D75720D}">
  <sheetPr>
    <tabColor theme="1" tint="0.499984740745262"/>
  </sheetPr>
  <dimension ref="B1:D48"/>
  <sheetViews>
    <sheetView zoomScale="85" zoomScaleNormal="85" workbookViewId="0"/>
  </sheetViews>
  <sheetFormatPr defaultRowHeight="18"/>
  <cols>
    <col min="1" max="1" width="3" style="85" customWidth="1"/>
    <col min="2" max="2" width="29.375" style="113" customWidth="1"/>
    <col min="3" max="3" width="68.875" style="206" customWidth="1"/>
    <col min="4" max="4" width="34.875" style="113" bestFit="1" customWidth="1"/>
    <col min="5" max="16384" width="9" style="85"/>
  </cols>
  <sheetData>
    <row r="1" spans="2:4" ht="18.75" customHeight="1"/>
    <row r="2" spans="2:4" s="111" customFormat="1" ht="16.5">
      <c r="B2" s="110" t="s">
        <v>488</v>
      </c>
      <c r="C2" s="205">
        <f>入力シート!D8</f>
        <v>0</v>
      </c>
      <c r="D2" s="110"/>
    </row>
    <row r="3" spans="2:4" s="111" customFormat="1" ht="16.5">
      <c r="B3" s="110" t="s">
        <v>1</v>
      </c>
      <c r="C3" s="205">
        <f>入力シート!D9</f>
        <v>0</v>
      </c>
      <c r="D3" s="110"/>
    </row>
    <row r="4" spans="2:4" s="111" customFormat="1" ht="16.5">
      <c r="B4" s="208" t="s">
        <v>692</v>
      </c>
      <c r="C4" s="205">
        <f>入力シート!D48</f>
        <v>0</v>
      </c>
      <c r="D4" s="110"/>
    </row>
    <row r="5" spans="2:4" s="111" customFormat="1" ht="16.5">
      <c r="B5" s="110" t="s">
        <v>691</v>
      </c>
      <c r="C5" s="205" t="str">
        <f>DBCS(SUBSTITUTE(SUBSTITUTE(IF(入力シート!D27="",入力シート!D12,入力シート!D27),"　","")," ",""))</f>
        <v/>
      </c>
      <c r="D5" s="110" t="str">
        <f>IF(入力シート!D27="","本店","受任者")</f>
        <v>本店</v>
      </c>
    </row>
    <row r="6" spans="2:4" s="111" customFormat="1" ht="16.5">
      <c r="B6" s="110" t="s">
        <v>4</v>
      </c>
      <c r="C6" s="205" t="str">
        <f>DBCS(SUBSTITUTE(SUBSTITUTE(IF(入力シート!D28="",入力シート!D13,入力シート!D28),"　","")," ",""))</f>
        <v/>
      </c>
      <c r="D6" s="110" t="str">
        <f>IF(入力シート!D28="","本店","受任者")</f>
        <v>本店</v>
      </c>
    </row>
    <row r="7" spans="2:4" s="111" customFormat="1" ht="16.5">
      <c r="B7" s="110" t="s">
        <v>538</v>
      </c>
      <c r="C7" s="205" t="str">
        <f>DBCS(SUBSTITUTE(SUBSTITUTE(IF(入力シート!D34="",入力シート!D19,入力シート!D34),"　","")," ",""))</f>
        <v/>
      </c>
      <c r="D7" s="110" t="str">
        <f>IF(入力シート!D34="","本店","受任者")</f>
        <v>本店</v>
      </c>
    </row>
    <row r="8" spans="2:4" s="111" customFormat="1" ht="16.5">
      <c r="B8" s="110" t="s">
        <v>6</v>
      </c>
      <c r="C8" s="205" t="str">
        <f>DBCS(IF(入力シート!D35="",入力シート!D20,入力シート!D35))</f>
        <v/>
      </c>
      <c r="D8" s="110" t="str">
        <f>IF(入力シート!D35="","本店","受任者")</f>
        <v>本店</v>
      </c>
    </row>
    <row r="9" spans="2:4" s="111" customFormat="1" ht="16.5">
      <c r="B9" s="110" t="s">
        <v>696</v>
      </c>
      <c r="C9" s="205" t="str">
        <f>IF(ISNUMBER(SEARCH("守口", C16)), "市内", IF(ISNUMBER(SEARCH("大阪", C16)), "市外", "県外"))</f>
        <v>県外</v>
      </c>
      <c r="D9" s="110" t="str">
        <f>IF(入力シート!D29="","本店","受任者")</f>
        <v>本店</v>
      </c>
    </row>
    <row r="10" spans="2:4" s="111" customFormat="1" ht="16.5">
      <c r="B10" s="110" t="s">
        <v>9</v>
      </c>
      <c r="C10" s="205" t="str">
        <f>ASC(SUBSTITUTE(SUBSTITUTE(IF(入力シート!D29="",入力シート!D14,入力シート!D29),"　","")," ",""))</f>
        <v/>
      </c>
      <c r="D10" s="110" t="str">
        <f>IF(入力シート!D29="","本店","受任者")</f>
        <v>本店</v>
      </c>
    </row>
    <row r="11" spans="2:4" s="111" customFormat="1" ht="16.5">
      <c r="B11" s="110" t="s">
        <v>596</v>
      </c>
      <c r="C11" s="205" t="str">
        <f>DBCS(SUBSTITUTE(SUBSTITUTE(IF(入力シート!D30="",入力シート!D15,入力シート!D30),"　","")," ",""))</f>
        <v/>
      </c>
      <c r="D11" s="110" t="str">
        <f>IF(入力シート!D30="","本店","受任者")</f>
        <v>本店</v>
      </c>
    </row>
    <row r="12" spans="2:4" s="111" customFormat="1" ht="16.5">
      <c r="B12" s="110" t="s">
        <v>597</v>
      </c>
      <c r="C12" s="205" t="str">
        <f>DBCS(SUBSTITUTE(SUBSTITUTE(IF(入力シート!D31="",入力シート!D16,入力シート!D31),"　","")," ",""))</f>
        <v/>
      </c>
      <c r="D12" s="110" t="str">
        <f>IF(入力シート!D31="","本店","受任者")</f>
        <v>本店</v>
      </c>
    </row>
    <row r="13" spans="2:4" s="111" customFormat="1" ht="16.5">
      <c r="B13" s="110" t="s">
        <v>729</v>
      </c>
      <c r="C13" s="205" t="str">
        <f>IFERROR(LEFT(DBCS(SUBSTITUTE(SUBSTITUTE(IF(入力シート!D32="",入力シート!D17,入力シート!D32),"　","")," ","")), 18), "")</f>
        <v/>
      </c>
      <c r="D13" s="110" t="str">
        <f>IF(入力シート!D32="","本店","受任者")</f>
        <v>本店</v>
      </c>
    </row>
    <row r="14" spans="2:4" s="111" customFormat="1" ht="16.5">
      <c r="B14" s="110" t="s">
        <v>730</v>
      </c>
      <c r="C14" s="205" t="str">
        <f>IFERROR(MID(DBCS(SUBSTITUTE(SUBSTITUTE(IF(入力シート!D32="",入力シート!D17,入力シート!D32),"　","")," ","")), 19, 18), "")</f>
        <v/>
      </c>
      <c r="D14" s="110" t="str">
        <f>IF(入力シート!D32="","本店","受任者")</f>
        <v>本店</v>
      </c>
    </row>
    <row r="15" spans="2:4" s="111" customFormat="1" ht="16.5">
      <c r="B15" s="110" t="s">
        <v>731</v>
      </c>
      <c r="C15" s="205" t="str">
        <f>IFERROR(MID(DBCS(SUBSTITUTE(SUBSTITUTE(IF(入力シート!D32="",入力シート!D17,入力シート!D32),"　","")," ","")), 37, 18), "")</f>
        <v/>
      </c>
      <c r="D15" s="110" t="str">
        <f>IF(入力シート!D32="","本店","受任者")</f>
        <v>本店</v>
      </c>
    </row>
    <row r="16" spans="2:4" s="111" customFormat="1" ht="16.5">
      <c r="B16" s="110" t="s">
        <v>697</v>
      </c>
      <c r="C16" s="205" t="str">
        <f>C11&amp;C12&amp;C13&amp;C14&amp;C15</f>
        <v/>
      </c>
      <c r="D16" s="110" t="str">
        <f>IF(入力シート!D33="","本店","受任者")</f>
        <v>本店</v>
      </c>
    </row>
    <row r="17" spans="2:4" s="111" customFormat="1" ht="16.5">
      <c r="B17" s="110" t="s">
        <v>10</v>
      </c>
      <c r="C17" s="205" t="str">
        <f>ASC(SUBSTITUTE(SUBSTITUTE(IF(入力シート!D36="",入力シート!D22,入力シート!D36),"　","")," ",""))</f>
        <v/>
      </c>
      <c r="D17" s="110" t="str">
        <f>IF(入力シート!D36="","本店","受任者")</f>
        <v>本店</v>
      </c>
    </row>
    <row r="18" spans="2:4" s="111" customFormat="1" ht="16.5">
      <c r="B18" s="110" t="s">
        <v>11</v>
      </c>
      <c r="C18" s="205" t="str">
        <f>ASC(SUBSTITUTE(SUBSTITUTE(IF(入力シート!D37="",入力シート!D23,入力シート!D37),"　","")," ",""))</f>
        <v/>
      </c>
      <c r="D18" s="110" t="str">
        <f>IF(入力シート!D37="","本店","受任者")</f>
        <v>本店</v>
      </c>
    </row>
    <row r="19" spans="2:4" s="111" customFormat="1" ht="16.5">
      <c r="B19" s="110" t="s">
        <v>539</v>
      </c>
      <c r="C19" s="205" t="str">
        <f>SUBSTITUTE(SUBSTITUTE(ASC(入力シート!D40),"　","")," ","")</f>
        <v/>
      </c>
      <c r="D19" s="110"/>
    </row>
    <row r="20" spans="2:4" s="111" customFormat="1" ht="9" customHeight="1">
      <c r="B20" s="110"/>
      <c r="C20" s="205"/>
      <c r="D20" s="110"/>
    </row>
    <row r="21" spans="2:4" s="111" customFormat="1" ht="16.5">
      <c r="B21" s="112" t="s">
        <v>688</v>
      </c>
      <c r="C21" s="204"/>
      <c r="D21" s="110"/>
    </row>
    <row r="22" spans="2:4" s="111" customFormat="1" ht="16.5">
      <c r="B22" s="204" t="s">
        <v>690</v>
      </c>
      <c r="C22" s="207" t="str">
        <f>IF(AND(ISNUMBER(SEARCH("守口", 入力シート!D33)), NOT(ISNUMBER(SEARCH("守口", 入力シート!D18)))), "準市内", "")</f>
        <v/>
      </c>
      <c r="D22" s="110"/>
    </row>
    <row r="23" spans="2:4" s="111" customFormat="1" ht="16.5">
      <c r="B23" s="110" t="s">
        <v>689</v>
      </c>
      <c r="C23" s="205" t="str">
        <f>SUBSTITUTE(SUBSTITUTE(DBCS(入力シート!D52),"　","")," ","")</f>
        <v/>
      </c>
      <c r="D23" s="110"/>
    </row>
    <row r="24" spans="2:4" s="111" customFormat="1" ht="9" customHeight="1">
      <c r="B24" s="110"/>
      <c r="C24" s="205"/>
      <c r="D24" s="110"/>
    </row>
    <row r="25" spans="2:4" s="111" customFormat="1" ht="16.5">
      <c r="B25" s="112" t="s">
        <v>553</v>
      </c>
      <c r="C25" s="205"/>
      <c r="D25" s="110"/>
    </row>
    <row r="26" spans="2:4" s="111" customFormat="1" ht="16.5">
      <c r="B26" s="110" t="s">
        <v>543</v>
      </c>
      <c r="C26" s="205" t="str">
        <f>"0"&amp;'11'!C10&amp;'11'!D10&amp;'11'!E10</f>
        <v>0</v>
      </c>
      <c r="D26" s="110"/>
    </row>
    <row r="27" spans="2:4" s="111" customFormat="1" ht="16.5">
      <c r="B27" s="110" t="s">
        <v>544</v>
      </c>
      <c r="C27" s="205" t="str">
        <f>"0"&amp;'11'!C15&amp;'11'!D15&amp;'11'!E15</f>
        <v>0</v>
      </c>
      <c r="D27" s="110"/>
    </row>
    <row r="28" spans="2:4" s="111" customFormat="1" ht="16.5">
      <c r="B28" s="110" t="s">
        <v>545</v>
      </c>
      <c r="C28" s="205" t="str">
        <f>"0"&amp;'11'!C19&amp;'11'!D19&amp;'11'!E19</f>
        <v>0</v>
      </c>
      <c r="D28" s="110"/>
    </row>
    <row r="29" spans="2:4" s="111" customFormat="1" ht="16.5">
      <c r="B29" s="110" t="s">
        <v>546</v>
      </c>
      <c r="C29" s="205" t="str">
        <f>"0"&amp;'11'!C23&amp;'11'!D23&amp;'11'!E23</f>
        <v>0</v>
      </c>
      <c r="D29" s="110"/>
    </row>
    <row r="30" spans="2:4" s="111" customFormat="1" ht="16.5">
      <c r="B30" s="110" t="s">
        <v>547</v>
      </c>
      <c r="C30" s="205" t="str">
        <f>"0"&amp;'11'!C27&amp;'11'!D27&amp;'11'!E27</f>
        <v>0</v>
      </c>
      <c r="D30" s="110"/>
    </row>
    <row r="31" spans="2:4" s="111" customFormat="1" ht="16.5">
      <c r="B31" s="110" t="s">
        <v>548</v>
      </c>
      <c r="C31" s="205" t="str">
        <f>"0"&amp;'11'!C31&amp;'11'!D31&amp;'11'!E31</f>
        <v>0</v>
      </c>
      <c r="D31" s="110"/>
    </row>
    <row r="32" spans="2:4" s="111" customFormat="1" ht="16.5">
      <c r="B32" s="110" t="s">
        <v>549</v>
      </c>
      <c r="C32" s="205" t="str">
        <f>"0"&amp;'11'!C35&amp;'11'!D35&amp;'11'!E35</f>
        <v>0</v>
      </c>
      <c r="D32" s="110"/>
    </row>
    <row r="33" spans="2:4" s="111" customFormat="1" ht="16.5">
      <c r="B33" s="110" t="s">
        <v>550</v>
      </c>
      <c r="C33" s="205" t="str">
        <f>"0"&amp;'11'!C39&amp;'11'!D39&amp;'11'!E39</f>
        <v>0</v>
      </c>
      <c r="D33" s="110"/>
    </row>
    <row r="34" spans="2:4" s="111" customFormat="1" ht="16.5">
      <c r="B34" s="110" t="s">
        <v>551</v>
      </c>
      <c r="C34" s="205" t="str">
        <f>"0"&amp;'11'!C43&amp;'11'!D43&amp;'11'!E43</f>
        <v>0</v>
      </c>
      <c r="D34" s="110"/>
    </row>
    <row r="35" spans="2:4" s="111" customFormat="1" ht="16.5">
      <c r="B35" s="110" t="s">
        <v>552</v>
      </c>
      <c r="C35" s="205" t="str">
        <f>"0"&amp;'11'!C47&amp;'11'!D47&amp;'11'!E47</f>
        <v>0</v>
      </c>
      <c r="D35" s="110"/>
    </row>
    <row r="36" spans="2:4" s="111" customFormat="1" ht="9" customHeight="1">
      <c r="B36" s="110"/>
      <c r="C36" s="205"/>
      <c r="D36" s="110"/>
    </row>
    <row r="37" spans="2:4" s="111" customFormat="1" ht="16.5">
      <c r="B37" s="112" t="s">
        <v>541</v>
      </c>
      <c r="C37" s="205"/>
      <c r="D37" s="110"/>
    </row>
    <row r="38" spans="2:4" s="111" customFormat="1" ht="16.5">
      <c r="B38" s="110" t="s">
        <v>17</v>
      </c>
      <c r="C38" s="205" t="str">
        <f>SUBSTITUTE(SUBSTITUTE(ASC(入力シート!D49),"　","")," ","")</f>
        <v/>
      </c>
      <c r="D38" s="110"/>
    </row>
    <row r="39" spans="2:4" s="111" customFormat="1" ht="16.5">
      <c r="B39" s="110" t="s">
        <v>698</v>
      </c>
      <c r="C39" s="205" t="str">
        <f>SUBSTITUTE(SUBSTITUTE(ASC(入力シート!D55),"　","")," ","")</f>
        <v/>
      </c>
      <c r="D39" s="110"/>
    </row>
    <row r="40" spans="2:4" s="111" customFormat="1" ht="9" customHeight="1">
      <c r="B40" s="110"/>
      <c r="C40" s="205"/>
      <c r="D40" s="110"/>
    </row>
    <row r="41" spans="2:4" s="111" customFormat="1" ht="16.5">
      <c r="B41" s="112" t="s">
        <v>542</v>
      </c>
      <c r="C41" s="205"/>
      <c r="D41" s="110"/>
    </row>
    <row r="42" spans="2:4" s="111" customFormat="1" ht="16.5">
      <c r="B42" s="110" t="s">
        <v>26</v>
      </c>
      <c r="C42" s="205" t="str">
        <f>SUBSTITUTE(SUBSTITUTE(ASC(入力シート!D58),"　","")," ","")</f>
        <v/>
      </c>
      <c r="D42" s="110"/>
    </row>
    <row r="43" spans="2:4" s="111" customFormat="1" ht="16.5">
      <c r="B43" s="110" t="s">
        <v>495</v>
      </c>
      <c r="C43" s="205" t="str">
        <f>SUBSTITUTE(SUBSTITUTE(ASC(入力シート!D59),"　","")," ","")</f>
        <v/>
      </c>
      <c r="D43" s="110"/>
    </row>
    <row r="44" spans="2:4" s="111" customFormat="1" ht="16.5">
      <c r="B44" s="110" t="s">
        <v>27</v>
      </c>
      <c r="C44" s="205" t="str">
        <f>SUBSTITUTE(SUBSTITUTE(ASC(入力シート!D60),"　","")," ","")</f>
        <v/>
      </c>
      <c r="D44" s="110"/>
    </row>
    <row r="45" spans="2:4" s="111" customFormat="1" ht="16.5">
      <c r="B45" s="110" t="s">
        <v>496</v>
      </c>
      <c r="C45" s="205" t="str">
        <f>SUBSTITUTE(SUBSTITUTE(ASC(入力シート!D61),"　","")," ","")</f>
        <v/>
      </c>
      <c r="D45" s="110"/>
    </row>
    <row r="46" spans="2:4" s="111" customFormat="1" ht="16.5">
      <c r="B46" s="110" t="s">
        <v>28</v>
      </c>
      <c r="C46" s="205" t="str">
        <f>SUBSTITUTE(SUBSTITUTE(ASC(入力シート!D62),"　","")," ","")</f>
        <v/>
      </c>
      <c r="D46" s="110"/>
    </row>
    <row r="47" spans="2:4" s="111" customFormat="1" ht="16.5">
      <c r="B47" s="110" t="s">
        <v>29</v>
      </c>
      <c r="C47" s="205" t="str">
        <f>SUBSTITUTE(SUBSTITUTE(ASC(入力シート!D63),"　","")," ","")</f>
        <v/>
      </c>
      <c r="D47" s="110"/>
    </row>
    <row r="48" spans="2:4" s="111" customFormat="1" ht="16.5">
      <c r="B48" s="110" t="s">
        <v>684</v>
      </c>
      <c r="C48" s="205" t="str">
        <f>SUBSTITUTE(SUBSTITUTE(DBCS(入力シート!D64),"　","")," ","")</f>
        <v/>
      </c>
      <c r="D48" s="110"/>
    </row>
  </sheetData>
  <sheetProtection selectLockedCells="1" selectUnlockedCells="1"/>
  <phoneticPr fontId="39"/>
  <pageMargins left="0.7" right="0.7" top="0.75" bottom="0.75" header="0.3" footer="0.3"/>
  <pageSetup paperSize="9" scale="58"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H69"/>
  <sheetViews>
    <sheetView zoomScale="85" zoomScaleNormal="85" zoomScaleSheetLayoutView="85" workbookViewId="0">
      <selection activeCell="D6" sqref="D6"/>
    </sheetView>
  </sheetViews>
  <sheetFormatPr defaultColWidth="9" defaultRowHeight="29.25" customHeight="1"/>
  <cols>
    <col min="1" max="1" width="1.5" style="132" customWidth="1"/>
    <col min="2" max="2" width="8.5" style="135" customWidth="1"/>
    <col min="3" max="3" width="17.625" style="135" customWidth="1"/>
    <col min="4" max="4" width="41.625" style="136" customWidth="1"/>
    <col min="5" max="5" width="14" style="134" customWidth="1"/>
    <col min="6" max="6" width="78.875" style="132" customWidth="1"/>
    <col min="7" max="7" width="14.75" style="133" customWidth="1"/>
    <col min="8" max="8" width="0" style="133" hidden="1" customWidth="1"/>
    <col min="9" max="16384" width="9" style="133"/>
  </cols>
  <sheetData>
    <row r="1" spans="1:8" ht="3.75" customHeight="1" thickBot="1">
      <c r="A1" s="176"/>
      <c r="B1" s="63"/>
      <c r="C1" s="63"/>
      <c r="D1" s="64"/>
      <c r="E1" s="65"/>
      <c r="F1" s="62"/>
    </row>
    <row r="2" spans="1:8" ht="32.25" customHeight="1" thickBot="1">
      <c r="A2" s="62"/>
      <c r="B2" s="261" t="s">
        <v>557</v>
      </c>
      <c r="C2" s="262"/>
      <c r="D2" s="174" t="str">
        <f>TEXT(D6,"yyyymmdd")&amp;"　"&amp;IF(入力シート!D28="",入力シート!D13,入力シート!D28)</f>
        <v>19000100　</v>
      </c>
      <c r="E2" s="263" t="s">
        <v>558</v>
      </c>
      <c r="F2" s="264"/>
      <c r="H2" s="133" t="s">
        <v>599</v>
      </c>
    </row>
    <row r="3" spans="1:8" ht="20.25" customHeight="1" thickBot="1">
      <c r="A3" s="62"/>
      <c r="B3" s="107"/>
      <c r="C3" s="104"/>
      <c r="D3" s="72"/>
      <c r="E3" s="108"/>
      <c r="F3" s="108"/>
      <c r="H3" s="133" t="s">
        <v>600</v>
      </c>
    </row>
    <row r="4" spans="1:8" ht="45" customHeight="1" thickBot="1">
      <c r="A4" s="103"/>
      <c r="B4" s="63"/>
      <c r="C4" s="63"/>
      <c r="D4" s="177"/>
      <c r="E4" s="109" t="s">
        <v>0</v>
      </c>
      <c r="F4" s="62"/>
      <c r="H4" s="133" t="s">
        <v>601</v>
      </c>
    </row>
    <row r="5" spans="1:8" ht="9" customHeight="1">
      <c r="A5" s="62"/>
      <c r="B5" s="104"/>
      <c r="C5" s="104"/>
      <c r="D5" s="72"/>
      <c r="E5" s="65"/>
      <c r="F5" s="62"/>
      <c r="H5" s="133" t="s">
        <v>602</v>
      </c>
    </row>
    <row r="6" spans="1:8" ht="53.25" customHeight="1">
      <c r="A6" s="62"/>
      <c r="B6" s="257" t="s">
        <v>739</v>
      </c>
      <c r="C6" s="258"/>
      <c r="D6" s="163"/>
      <c r="E6" s="66" t="str">
        <f>IF(D6="","⇦入力漏れです","ＯＫ")</f>
        <v>⇦入力漏れです</v>
      </c>
      <c r="F6" s="67" t="s">
        <v>565</v>
      </c>
      <c r="H6" s="133" t="s">
        <v>603</v>
      </c>
    </row>
    <row r="7" spans="1:8" ht="53.25" customHeight="1">
      <c r="A7" s="62"/>
      <c r="B7" s="274" t="s">
        <v>740</v>
      </c>
      <c r="C7" s="275"/>
      <c r="D7" s="149" t="str">
        <f>IFERROR("⇒【"&amp;TEXT(EDATE(D6,-3),"令和e年m月d日")&amp;"～】発行のみ有効です。ご確認ください。","")</f>
        <v/>
      </c>
      <c r="E7" s="259" t="s">
        <v>753</v>
      </c>
      <c r="F7" s="260"/>
      <c r="H7" s="133" t="s">
        <v>604</v>
      </c>
    </row>
    <row r="8" spans="1:8" ht="72" customHeight="1">
      <c r="A8" s="62"/>
      <c r="B8" s="272" t="s">
        <v>488</v>
      </c>
      <c r="C8" s="273"/>
      <c r="D8" s="164"/>
      <c r="E8" s="66" t="str">
        <f>IF(D8="","⇦入力漏れです","ＯＫ")</f>
        <v>⇦入力漏れです</v>
      </c>
      <c r="F8" s="67" t="s">
        <v>500</v>
      </c>
      <c r="H8" s="133" t="s">
        <v>605</v>
      </c>
    </row>
    <row r="9" spans="1:8" ht="106.5" customHeight="1">
      <c r="A9" s="62"/>
      <c r="B9" s="257" t="s">
        <v>1</v>
      </c>
      <c r="C9" s="258"/>
      <c r="D9" s="202"/>
      <c r="E9" s="68" t="str">
        <f>IF(AND(D9="",D8="あり"),"⇦入力漏れです",IF(LENB(D9)&gt;10,"桁数が多すぎます",IF(LENB(D9)&lt;10,"桁数が足りません","ＯＫ")))</f>
        <v>桁数が足りません</v>
      </c>
      <c r="F9" s="146" t="s">
        <v>584</v>
      </c>
      <c r="H9" s="133" t="s">
        <v>606</v>
      </c>
    </row>
    <row r="10" spans="1:8" ht="15" customHeight="1">
      <c r="A10" s="62"/>
      <c r="B10" s="69"/>
      <c r="C10" s="69"/>
      <c r="D10" s="70"/>
      <c r="E10" s="71"/>
      <c r="F10" s="72"/>
      <c r="H10" s="133" t="s">
        <v>607</v>
      </c>
    </row>
    <row r="11" spans="1:8" ht="21.75" customHeight="1">
      <c r="A11" s="62"/>
      <c r="B11" s="73" t="s">
        <v>2</v>
      </c>
      <c r="C11" s="69"/>
      <c r="D11" s="70"/>
      <c r="E11" s="71"/>
      <c r="F11" s="72"/>
      <c r="H11" s="133" t="s">
        <v>608</v>
      </c>
    </row>
    <row r="12" spans="1:8" ht="48" customHeight="1">
      <c r="A12" s="62"/>
      <c r="B12" s="265" t="s">
        <v>3</v>
      </c>
      <c r="C12" s="74" t="s">
        <v>595</v>
      </c>
      <c r="D12" s="165"/>
      <c r="E12" s="253" t="str">
        <f>IF(D12="", "⇦入力漏れです", IF(LEN(D12)&gt;30, "30文字までです", "ＯＫ"))</f>
        <v>⇦入力漏れです</v>
      </c>
      <c r="F12" s="67" t="s">
        <v>734</v>
      </c>
      <c r="H12" s="133" t="s">
        <v>609</v>
      </c>
    </row>
    <row r="13" spans="1:8" ht="56.25" customHeight="1">
      <c r="A13" s="62"/>
      <c r="B13" s="265"/>
      <c r="C13" s="74" t="s">
        <v>586</v>
      </c>
      <c r="D13" s="165"/>
      <c r="E13" s="253" t="str">
        <f>IF(D13="", "⇦入力漏れです", IF(LEN(D13)&gt;30, "30文字までです", "ＯＫ"))</f>
        <v>⇦入力漏れです</v>
      </c>
      <c r="F13" s="67" t="s">
        <v>735</v>
      </c>
      <c r="H13" s="133" t="s">
        <v>610</v>
      </c>
    </row>
    <row r="14" spans="1:8" ht="33" customHeight="1">
      <c r="A14" s="62"/>
      <c r="B14" s="265"/>
      <c r="C14" s="74" t="s">
        <v>9</v>
      </c>
      <c r="D14" s="165"/>
      <c r="E14" s="75" t="str">
        <f t="shared" ref="E14:E23" si="0">IF(D14="","⇦入力漏れです","ＯＫ")</f>
        <v>⇦入力漏れです</v>
      </c>
      <c r="F14" s="67" t="s">
        <v>505</v>
      </c>
      <c r="H14" s="133" t="s">
        <v>613</v>
      </c>
    </row>
    <row r="15" spans="1:8" ht="44.25" customHeight="1">
      <c r="A15" s="62"/>
      <c r="B15" s="265"/>
      <c r="C15" s="184" t="s">
        <v>645</v>
      </c>
      <c r="D15" s="165"/>
      <c r="E15" s="75" t="str">
        <f>IF(D15="","⇦入力漏れです","ＯＫ")</f>
        <v>⇦入力漏れです</v>
      </c>
      <c r="F15" s="67" t="s">
        <v>642</v>
      </c>
      <c r="H15" s="133" t="s">
        <v>614</v>
      </c>
    </row>
    <row r="16" spans="1:8" ht="44.25" customHeight="1">
      <c r="A16" s="62"/>
      <c r="B16" s="265"/>
      <c r="C16" s="184" t="s">
        <v>646</v>
      </c>
      <c r="D16" s="165"/>
      <c r="E16" s="75" t="str">
        <f>IF(D16="","⇦入力漏れです","ＯＫ")</f>
        <v>⇦入力漏れです</v>
      </c>
      <c r="F16" s="67" t="s">
        <v>643</v>
      </c>
      <c r="H16" s="133" t="s">
        <v>615</v>
      </c>
    </row>
    <row r="17" spans="1:8" ht="94.5" customHeight="1">
      <c r="A17" s="62"/>
      <c r="B17" s="265"/>
      <c r="C17" s="184" t="s">
        <v>687</v>
      </c>
      <c r="D17" s="165"/>
      <c r="E17" s="75" t="str">
        <f t="shared" ref="E17" si="1">IF(D17="","⇦入力漏れです","ＯＫ")</f>
        <v>⇦入力漏れです</v>
      </c>
      <c r="F17" s="67" t="s">
        <v>728</v>
      </c>
      <c r="H17" s="133" t="s">
        <v>616</v>
      </c>
    </row>
    <row r="18" spans="1:8" ht="63.75" customHeight="1">
      <c r="A18" s="62"/>
      <c r="B18" s="265"/>
      <c r="C18" s="185" t="s">
        <v>598</v>
      </c>
      <c r="D18" s="269" t="str">
        <f>D15&amp;D16&amp;D17</f>
        <v/>
      </c>
      <c r="E18" s="270"/>
      <c r="F18" s="186" t="str">
        <f>IF(D17="","入力漏れです","ＯＫ　※「7 国税納税証明書」「8 地方税納税証明書」に記載されている住所の表記を確認してください。")</f>
        <v>入力漏れです</v>
      </c>
      <c r="H18" s="133" t="s">
        <v>617</v>
      </c>
    </row>
    <row r="19" spans="1:8" ht="72.75" customHeight="1">
      <c r="A19" s="62"/>
      <c r="B19" s="265"/>
      <c r="C19" s="196" t="s">
        <v>5</v>
      </c>
      <c r="D19" s="165"/>
      <c r="E19" s="253" t="str">
        <f>IF(D19="", "⇦入力漏れです", IF(LEN(D19)&gt;20, "20文字までです", "ＯＫ"))</f>
        <v>⇦入力漏れです</v>
      </c>
      <c r="F19" s="223" t="s">
        <v>736</v>
      </c>
      <c r="H19" s="133" t="s">
        <v>611</v>
      </c>
    </row>
    <row r="20" spans="1:8" ht="32.25" customHeight="1">
      <c r="A20" s="62"/>
      <c r="B20" s="265"/>
      <c r="C20" s="196" t="s">
        <v>6</v>
      </c>
      <c r="D20" s="165"/>
      <c r="E20" s="75" t="str">
        <f t="shared" ref="E20:E21" si="2">IF(D20="","⇦入力漏れです","ＯＫ")</f>
        <v>⇦入力漏れです</v>
      </c>
      <c r="F20" s="67" t="s">
        <v>504</v>
      </c>
      <c r="H20" s="133" t="s">
        <v>612</v>
      </c>
    </row>
    <row r="21" spans="1:8" ht="32.25" customHeight="1">
      <c r="A21" s="62"/>
      <c r="B21" s="265"/>
      <c r="C21" s="196" t="s">
        <v>7</v>
      </c>
      <c r="D21" s="165"/>
      <c r="E21" s="66" t="str">
        <f t="shared" si="2"/>
        <v>⇦入力漏れです</v>
      </c>
      <c r="F21" s="67" t="s">
        <v>658</v>
      </c>
      <c r="H21" s="133" t="s">
        <v>600</v>
      </c>
    </row>
    <row r="22" spans="1:8" ht="32.25" customHeight="1">
      <c r="A22" s="62"/>
      <c r="B22" s="265"/>
      <c r="C22" s="74" t="s">
        <v>10</v>
      </c>
      <c r="D22" s="165"/>
      <c r="E22" s="75" t="str">
        <f t="shared" si="0"/>
        <v>⇦入力漏れです</v>
      </c>
      <c r="F22" s="67" t="s">
        <v>486</v>
      </c>
      <c r="H22" s="133" t="s">
        <v>618</v>
      </c>
    </row>
    <row r="23" spans="1:8" ht="32.25" customHeight="1">
      <c r="A23" s="62"/>
      <c r="B23" s="265"/>
      <c r="C23" s="74" t="s">
        <v>11</v>
      </c>
      <c r="D23" s="165"/>
      <c r="E23" s="75" t="str">
        <f t="shared" si="0"/>
        <v>⇦入力漏れです</v>
      </c>
      <c r="F23" s="67" t="s">
        <v>487</v>
      </c>
      <c r="H23" s="133" t="s">
        <v>619</v>
      </c>
    </row>
    <row r="24" spans="1:8" ht="24.75" customHeight="1">
      <c r="A24" s="62"/>
      <c r="B24" s="69"/>
      <c r="C24" s="69"/>
      <c r="D24" s="70"/>
      <c r="E24" s="71"/>
      <c r="F24" s="72"/>
      <c r="H24" s="133" t="s">
        <v>620</v>
      </c>
    </row>
    <row r="25" spans="1:8" ht="21.75" customHeight="1">
      <c r="A25" s="62"/>
      <c r="B25" s="77" t="s">
        <v>12</v>
      </c>
      <c r="C25" s="69"/>
      <c r="D25" s="70"/>
      <c r="E25" s="71"/>
      <c r="F25" s="72"/>
      <c r="H25" s="133" t="s">
        <v>621</v>
      </c>
    </row>
    <row r="26" spans="1:8" ht="21.75" customHeight="1">
      <c r="A26" s="62"/>
      <c r="B26" s="77" t="s">
        <v>536</v>
      </c>
      <c r="C26" s="69"/>
      <c r="D26" s="70"/>
      <c r="E26" s="71"/>
      <c r="F26" s="72"/>
      <c r="H26" s="133" t="s">
        <v>622</v>
      </c>
    </row>
    <row r="27" spans="1:8" ht="55.5" customHeight="1">
      <c r="A27" s="62"/>
      <c r="B27" s="266" t="s">
        <v>651</v>
      </c>
      <c r="C27" s="191" t="s">
        <v>650</v>
      </c>
      <c r="D27" s="165"/>
      <c r="E27" s="253" t="str">
        <f>IF(D27="", "⇦入力漏れです", IF(LEN(D27)&gt;30, "30文字までです", "ＯＫ"))</f>
        <v>⇦入力漏れです</v>
      </c>
      <c r="F27" s="67" t="s">
        <v>733</v>
      </c>
      <c r="H27" s="133" t="s">
        <v>623</v>
      </c>
    </row>
    <row r="28" spans="1:8" ht="70.5" customHeight="1">
      <c r="A28" s="62"/>
      <c r="B28" s="267"/>
      <c r="C28" s="191" t="s">
        <v>4</v>
      </c>
      <c r="D28" s="165"/>
      <c r="E28" s="253" t="str">
        <f>IF(D28="", "⇦入力漏れです", IF(LEN(D28)&gt;30, "30文字までです", "ＯＫ"))</f>
        <v>⇦入力漏れです</v>
      </c>
      <c r="F28" s="67" t="s">
        <v>732</v>
      </c>
      <c r="H28" s="133" t="s">
        <v>624</v>
      </c>
    </row>
    <row r="29" spans="1:8" ht="32.25" customHeight="1">
      <c r="A29" s="62"/>
      <c r="B29" s="267"/>
      <c r="C29" s="191" t="s">
        <v>9</v>
      </c>
      <c r="D29" s="165"/>
      <c r="E29" s="75" t="str">
        <f t="shared" ref="E29:E37" si="3">IF(D29="","⇦入力漏れです","ＯＫ")</f>
        <v>⇦入力漏れです</v>
      </c>
      <c r="F29" s="67" t="s">
        <v>659</v>
      </c>
      <c r="H29" s="133" t="s">
        <v>626</v>
      </c>
    </row>
    <row r="30" spans="1:8" ht="44.25" customHeight="1">
      <c r="A30" s="62"/>
      <c r="B30" s="267"/>
      <c r="C30" s="192" t="s">
        <v>645</v>
      </c>
      <c r="D30" s="165"/>
      <c r="E30" s="75" t="str">
        <f t="shared" si="3"/>
        <v>⇦入力漏れです</v>
      </c>
      <c r="F30" s="67" t="s">
        <v>642</v>
      </c>
      <c r="H30" s="133" t="s">
        <v>627</v>
      </c>
    </row>
    <row r="31" spans="1:8" ht="44.25" customHeight="1">
      <c r="A31" s="62"/>
      <c r="B31" s="267"/>
      <c r="C31" s="192" t="s">
        <v>646</v>
      </c>
      <c r="D31" s="165"/>
      <c r="E31" s="75" t="str">
        <f>IF(D31="","⇦入力漏れです","ＯＫ")</f>
        <v>⇦入力漏れです</v>
      </c>
      <c r="F31" s="67" t="s">
        <v>643</v>
      </c>
      <c r="H31" s="133" t="s">
        <v>628</v>
      </c>
    </row>
    <row r="32" spans="1:8" ht="109.5" customHeight="1">
      <c r="A32" s="62"/>
      <c r="B32" s="267"/>
      <c r="C32" s="192" t="s">
        <v>687</v>
      </c>
      <c r="D32" s="165"/>
      <c r="E32" s="187" t="str">
        <f>IF(D32="","⇦入力漏れです",IF(LEN(D32)&gt;20,"20文字を超えているので、20文字目以降は⇩セル","ＯＫ"))</f>
        <v>⇦入力漏れです</v>
      </c>
      <c r="F32" s="67" t="s">
        <v>727</v>
      </c>
      <c r="H32" s="133" t="s">
        <v>629</v>
      </c>
    </row>
    <row r="33" spans="1:8" ht="63.75" customHeight="1">
      <c r="A33" s="62"/>
      <c r="B33" s="267"/>
      <c r="C33" s="193" t="s">
        <v>644</v>
      </c>
      <c r="D33" s="269" t="str">
        <f>D30&amp;D31&amp;D32</f>
        <v/>
      </c>
      <c r="E33" s="270"/>
      <c r="F33" s="186" t="str">
        <f>IF(D32="","入力漏れです","ＯＫ")</f>
        <v>入力漏れです</v>
      </c>
      <c r="H33" s="133" t="s">
        <v>630</v>
      </c>
    </row>
    <row r="34" spans="1:8" ht="32.25" customHeight="1">
      <c r="A34" s="62"/>
      <c r="B34" s="267"/>
      <c r="C34" s="191" t="s">
        <v>652</v>
      </c>
      <c r="D34" s="165"/>
      <c r="E34" s="253" t="str">
        <f>IF(D34="", "⇦入力漏れです", IF(LEN(D34)&gt;20, "20文字までです", "ＯＫ"))</f>
        <v>⇦入力漏れです</v>
      </c>
      <c r="F34" s="76" t="s">
        <v>737</v>
      </c>
      <c r="H34" s="133" t="s">
        <v>599</v>
      </c>
    </row>
    <row r="35" spans="1:8" ht="32.25" customHeight="1">
      <c r="A35" s="62"/>
      <c r="B35" s="267"/>
      <c r="C35" s="191" t="s">
        <v>653</v>
      </c>
      <c r="D35" s="165"/>
      <c r="E35" s="75" t="str">
        <f t="shared" ref="E35" si="4">IF(D35="","⇦入力漏れです","ＯＫ")</f>
        <v>⇦入力漏れです</v>
      </c>
      <c r="F35" s="67" t="s">
        <v>508</v>
      </c>
      <c r="H35" s="133" t="s">
        <v>625</v>
      </c>
    </row>
    <row r="36" spans="1:8" ht="32.25" customHeight="1">
      <c r="A36" s="62"/>
      <c r="B36" s="267"/>
      <c r="C36" s="191" t="s">
        <v>10</v>
      </c>
      <c r="D36" s="165"/>
      <c r="E36" s="75" t="str">
        <f t="shared" si="3"/>
        <v>⇦入力漏れです</v>
      </c>
      <c r="F36" s="67" t="s">
        <v>506</v>
      </c>
      <c r="H36" s="133" t="s">
        <v>631</v>
      </c>
    </row>
    <row r="37" spans="1:8" ht="32.25" customHeight="1">
      <c r="A37" s="62"/>
      <c r="B37" s="268"/>
      <c r="C37" s="191" t="s">
        <v>11</v>
      </c>
      <c r="D37" s="165"/>
      <c r="E37" s="75" t="str">
        <f t="shared" si="3"/>
        <v>⇦入力漏れです</v>
      </c>
      <c r="F37" s="67" t="s">
        <v>507</v>
      </c>
      <c r="H37" s="133" t="s">
        <v>632</v>
      </c>
    </row>
    <row r="38" spans="1:8" ht="22.5" customHeight="1">
      <c r="A38" s="62"/>
      <c r="B38" s="69"/>
      <c r="C38" s="69"/>
      <c r="D38" s="70"/>
      <c r="E38" s="71"/>
      <c r="F38" s="72"/>
      <c r="H38" s="133" t="s">
        <v>633</v>
      </c>
    </row>
    <row r="39" spans="1:8" ht="29.25" customHeight="1">
      <c r="A39" s="62"/>
      <c r="B39" s="12" t="s">
        <v>510</v>
      </c>
      <c r="C39" s="63"/>
      <c r="D39" s="64"/>
      <c r="E39" s="78"/>
      <c r="F39" s="62"/>
      <c r="H39" s="133" t="s">
        <v>634</v>
      </c>
    </row>
    <row r="40" spans="1:8" ht="32.25" customHeight="1">
      <c r="A40" s="62"/>
      <c r="B40" s="271" t="s">
        <v>509</v>
      </c>
      <c r="C40" s="271"/>
      <c r="D40" s="165"/>
      <c r="E40" s="79" t="str">
        <f>IF(D40="","⇦入力漏れです","ＯＫ")</f>
        <v>⇦入力漏れです</v>
      </c>
      <c r="F40" s="67" t="s">
        <v>490</v>
      </c>
      <c r="H40" s="133" t="s">
        <v>635</v>
      </c>
    </row>
    <row r="41" spans="1:8" ht="24.75" customHeight="1">
      <c r="A41" s="62"/>
      <c r="B41" s="69"/>
      <c r="C41" s="69"/>
      <c r="D41" s="70"/>
      <c r="E41" s="71"/>
      <c r="F41" s="72"/>
      <c r="H41" s="133" t="s">
        <v>636</v>
      </c>
    </row>
    <row r="42" spans="1:8" ht="29.25" customHeight="1">
      <c r="A42" s="62"/>
      <c r="B42" s="12" t="s">
        <v>700</v>
      </c>
      <c r="C42" s="63"/>
      <c r="D42" s="64"/>
      <c r="E42" s="78"/>
      <c r="F42" s="62"/>
      <c r="H42" s="133" t="s">
        <v>637</v>
      </c>
    </row>
    <row r="43" spans="1:8" ht="33" customHeight="1">
      <c r="A43" s="62"/>
      <c r="B43" s="271" t="s">
        <v>14</v>
      </c>
      <c r="C43" s="271"/>
      <c r="D43" s="165"/>
      <c r="E43" s="75" t="str">
        <f>IF(D43="","⇦入力漏れです","ＯＫ")</f>
        <v>⇦入力漏れです</v>
      </c>
      <c r="F43" s="67" t="s">
        <v>537</v>
      </c>
      <c r="H43" s="133" t="s">
        <v>638</v>
      </c>
    </row>
    <row r="44" spans="1:8" ht="32.25" customHeight="1">
      <c r="A44" s="62"/>
      <c r="B44" s="271" t="s">
        <v>15</v>
      </c>
      <c r="C44" s="271"/>
      <c r="D44" s="166"/>
      <c r="E44" s="75" t="str">
        <f>IF(D44="","⇦入力漏れです","ＯＫ")</f>
        <v>⇦入力漏れです</v>
      </c>
      <c r="F44" s="67" t="s">
        <v>491</v>
      </c>
      <c r="H44" s="133" t="s">
        <v>639</v>
      </c>
    </row>
    <row r="45" spans="1:8" ht="32.25" customHeight="1">
      <c r="A45" s="62"/>
      <c r="B45" s="271" t="s">
        <v>16</v>
      </c>
      <c r="C45" s="271"/>
      <c r="D45" s="165"/>
      <c r="E45" s="75" t="str">
        <f>IF(D45="","⇦入力漏れです","ＯＫ")</f>
        <v>⇦入力漏れです</v>
      </c>
      <c r="F45" s="67" t="s">
        <v>478</v>
      </c>
      <c r="H45" s="133" t="s">
        <v>640</v>
      </c>
    </row>
    <row r="46" spans="1:8" ht="24" customHeight="1">
      <c r="A46" s="62"/>
      <c r="B46" s="69"/>
      <c r="C46" s="69"/>
      <c r="D46" s="70"/>
      <c r="E46" s="71"/>
      <c r="F46" s="72"/>
      <c r="H46" s="133" t="s">
        <v>641</v>
      </c>
    </row>
    <row r="47" spans="1:8" ht="25.5" customHeight="1">
      <c r="A47" s="62"/>
      <c r="B47" s="80" t="s">
        <v>2</v>
      </c>
      <c r="C47" s="69"/>
      <c r="D47" s="70"/>
      <c r="E47" s="71"/>
      <c r="F47" s="72"/>
    </row>
    <row r="48" spans="1:8" ht="67.5" customHeight="1">
      <c r="A48" s="62"/>
      <c r="B48" s="257" t="s">
        <v>695</v>
      </c>
      <c r="C48" s="258" t="s">
        <v>21</v>
      </c>
      <c r="D48" s="165"/>
      <c r="E48" s="81" t="str">
        <f t="shared" ref="E48:E53" si="5">IF(D48="","⇦入力漏れです","ＯＫ")</f>
        <v>⇦入力漏れです</v>
      </c>
      <c r="F48" s="67" t="s">
        <v>694</v>
      </c>
    </row>
    <row r="49" spans="1:6" ht="32.25" customHeight="1">
      <c r="A49" s="62"/>
      <c r="B49" s="257" t="s">
        <v>540</v>
      </c>
      <c r="C49" s="258"/>
      <c r="D49" s="165"/>
      <c r="E49" s="81" t="str">
        <f t="shared" si="5"/>
        <v>⇦入力漏れです</v>
      </c>
      <c r="F49" s="67" t="s">
        <v>660</v>
      </c>
    </row>
    <row r="50" spans="1:6" ht="32.25" customHeight="1">
      <c r="A50" s="62"/>
      <c r="B50" s="257" t="s">
        <v>19</v>
      </c>
      <c r="C50" s="258" t="s">
        <v>19</v>
      </c>
      <c r="D50" s="167"/>
      <c r="E50" s="81" t="str">
        <f t="shared" si="5"/>
        <v>⇦入力漏れです</v>
      </c>
      <c r="F50" s="67" t="s">
        <v>18</v>
      </c>
    </row>
    <row r="51" spans="1:6" ht="32.25" customHeight="1">
      <c r="A51" s="62"/>
      <c r="B51" s="257" t="s">
        <v>20</v>
      </c>
      <c r="C51" s="258" t="s">
        <v>20</v>
      </c>
      <c r="D51" s="167"/>
      <c r="E51" s="81" t="str">
        <f t="shared" si="5"/>
        <v>⇦入力漏れです</v>
      </c>
      <c r="F51" s="67" t="s">
        <v>18</v>
      </c>
    </row>
    <row r="52" spans="1:6" ht="99">
      <c r="A52" s="62"/>
      <c r="B52" s="257" t="s">
        <v>21</v>
      </c>
      <c r="C52" s="258" t="s">
        <v>21</v>
      </c>
      <c r="D52" s="165"/>
      <c r="E52" s="81" t="str">
        <f t="shared" si="5"/>
        <v>⇦入力漏れです</v>
      </c>
      <c r="F52" s="67" t="s">
        <v>693</v>
      </c>
    </row>
    <row r="53" spans="1:6" ht="32.25" customHeight="1">
      <c r="A53" s="62"/>
      <c r="B53" s="257" t="s">
        <v>22</v>
      </c>
      <c r="C53" s="258" t="s">
        <v>22</v>
      </c>
      <c r="D53" s="165"/>
      <c r="E53" s="66" t="str">
        <f t="shared" si="5"/>
        <v>⇦入力漏れです</v>
      </c>
      <c r="F53" s="67" t="s">
        <v>8</v>
      </c>
    </row>
    <row r="54" spans="1:6" ht="53.25" customHeight="1">
      <c r="A54" s="62"/>
      <c r="B54" s="274" t="s">
        <v>593</v>
      </c>
      <c r="C54" s="275"/>
      <c r="D54" s="149" t="str">
        <f>IF(D6 &gt;= EDATE(D53, 24), "【申請可能です】", "【申請不可です】※営業開始日から２か年以上経過していない場合は、登録できません。")</f>
        <v>【申請不可です】※営業開始日から２か年以上経過していない場合は、登録できません。</v>
      </c>
      <c r="E54" s="281" t="s">
        <v>701</v>
      </c>
      <c r="F54" s="282"/>
    </row>
    <row r="55" spans="1:6" ht="32.25" customHeight="1">
      <c r="A55" s="62"/>
      <c r="B55" s="257" t="s">
        <v>23</v>
      </c>
      <c r="C55" s="258" t="s">
        <v>23</v>
      </c>
      <c r="D55" s="168"/>
      <c r="E55" s="82" t="str">
        <f>IF(D55="","⇦入力漏れです","ＯＫ")</f>
        <v>⇦入力漏れです</v>
      </c>
      <c r="F55" s="67" t="s">
        <v>511</v>
      </c>
    </row>
    <row r="56" spans="1:6" ht="32.25" customHeight="1">
      <c r="A56" s="62"/>
      <c r="B56" s="69"/>
      <c r="C56" s="69"/>
      <c r="D56" s="70"/>
      <c r="E56" s="71"/>
      <c r="F56" s="72"/>
    </row>
    <row r="57" spans="1:6" ht="32.25" customHeight="1">
      <c r="A57" s="62"/>
      <c r="B57" s="80" t="s">
        <v>24</v>
      </c>
      <c r="C57" s="69"/>
      <c r="D57" s="70"/>
      <c r="E57" s="71"/>
      <c r="F57" s="72"/>
    </row>
    <row r="58" spans="1:6" ht="32.25" customHeight="1">
      <c r="A58" s="62"/>
      <c r="B58" s="278" t="s">
        <v>25</v>
      </c>
      <c r="C58" s="74" t="s">
        <v>26</v>
      </c>
      <c r="D58" s="165"/>
      <c r="E58" s="75" t="str">
        <f t="shared" ref="E58:E64" si="6">IF(D58="","⇦入力漏れです","ＯＫ")</f>
        <v>⇦入力漏れです</v>
      </c>
      <c r="F58" s="76" t="s">
        <v>492</v>
      </c>
    </row>
    <row r="59" spans="1:6" ht="32.25" customHeight="1">
      <c r="A59" s="62"/>
      <c r="B59" s="279"/>
      <c r="C59" s="83" t="s">
        <v>495</v>
      </c>
      <c r="D59" s="164"/>
      <c r="E59" s="75" t="str">
        <f t="shared" si="6"/>
        <v>⇦入力漏れです</v>
      </c>
      <c r="F59" s="76" t="s">
        <v>497</v>
      </c>
    </row>
    <row r="60" spans="1:6" ht="32.25" customHeight="1">
      <c r="A60" s="62"/>
      <c r="B60" s="279"/>
      <c r="C60" s="74" t="s">
        <v>27</v>
      </c>
      <c r="D60" s="165"/>
      <c r="E60" s="75" t="str">
        <f t="shared" si="6"/>
        <v>⇦入力漏れです</v>
      </c>
      <c r="F60" s="76" t="s">
        <v>493</v>
      </c>
    </row>
    <row r="61" spans="1:6" ht="32.25" customHeight="1">
      <c r="A61" s="62"/>
      <c r="B61" s="279"/>
      <c r="C61" s="83" t="s">
        <v>496</v>
      </c>
      <c r="D61" s="164"/>
      <c r="E61" s="75" t="str">
        <f t="shared" si="6"/>
        <v>⇦入力漏れです</v>
      </c>
      <c r="F61" s="76" t="s">
        <v>498</v>
      </c>
    </row>
    <row r="62" spans="1:6" ht="82.5">
      <c r="A62" s="62"/>
      <c r="B62" s="279"/>
      <c r="C62" s="74" t="s">
        <v>28</v>
      </c>
      <c r="D62" s="165"/>
      <c r="E62" s="75" t="str">
        <f t="shared" si="6"/>
        <v>⇦入力漏れです</v>
      </c>
      <c r="F62" s="67" t="s">
        <v>494</v>
      </c>
    </row>
    <row r="63" spans="1:6" ht="32.25" customHeight="1">
      <c r="A63" s="62"/>
      <c r="B63" s="279"/>
      <c r="C63" s="74" t="s">
        <v>29</v>
      </c>
      <c r="D63" s="164"/>
      <c r="E63" s="75" t="str">
        <f t="shared" si="6"/>
        <v>⇦入力漏れです</v>
      </c>
      <c r="F63" s="76" t="s">
        <v>499</v>
      </c>
    </row>
    <row r="64" spans="1:6" ht="32.25" customHeight="1">
      <c r="A64" s="62"/>
      <c r="B64" s="280"/>
      <c r="C64" s="74" t="s">
        <v>686</v>
      </c>
      <c r="D64" s="165"/>
      <c r="E64" s="75" t="str">
        <f t="shared" si="6"/>
        <v>⇦入力漏れです</v>
      </c>
      <c r="F64" s="76" t="s">
        <v>683</v>
      </c>
    </row>
    <row r="65" spans="1:6" ht="29.25" customHeight="1">
      <c r="A65" s="62"/>
      <c r="B65" s="63"/>
      <c r="C65" s="63"/>
      <c r="D65" s="64"/>
      <c r="E65" s="65"/>
      <c r="F65" s="62"/>
    </row>
    <row r="66" spans="1:6" ht="29.25" customHeight="1">
      <c r="A66" s="62"/>
      <c r="B66" s="95" t="s">
        <v>512</v>
      </c>
      <c r="C66" s="63"/>
      <c r="D66" s="64"/>
      <c r="E66" s="65"/>
      <c r="F66" s="62"/>
    </row>
    <row r="67" spans="1:6" ht="29.25" customHeight="1" thickBot="1">
      <c r="A67" s="62"/>
      <c r="B67" s="95"/>
      <c r="C67" s="63"/>
      <c r="D67" s="64"/>
      <c r="E67" s="65"/>
      <c r="F67" s="62"/>
    </row>
    <row r="68" spans="1:6" ht="42.75" customHeight="1" thickBot="1">
      <c r="A68" s="62"/>
      <c r="B68" s="276" t="str">
        <f>B2</f>
        <v>このファイルをメールで
送信する際のファイル名</v>
      </c>
      <c r="C68" s="277"/>
      <c r="D68" s="174" t="str">
        <f>D2</f>
        <v>19000100　</v>
      </c>
      <c r="E68" s="263" t="str">
        <f>E2</f>
        <v>←この名称で保存してください</v>
      </c>
      <c r="F68" s="264"/>
    </row>
    <row r="69" spans="1:6" ht="29.25" customHeight="1">
      <c r="A69" s="62"/>
      <c r="B69" s="63"/>
      <c r="C69" s="63"/>
      <c r="D69" s="64"/>
      <c r="E69" s="65"/>
      <c r="F69" s="62"/>
    </row>
  </sheetData>
  <sheetProtection algorithmName="SHA-512" hashValue="XNKhWO+YYQ7pCdvt+8rEz1o8OAHmVmCwbUd2mivgmHIAFCPHIoS9vOlPb4LzKodB4NMXlrcM8Ij38+EZL/grug==" saltValue="9WyKYN24J1McYIMJnTzcHw==" spinCount="100000" sheet="1" selectLockedCells="1"/>
  <mergeCells count="27">
    <mergeCell ref="B49:C49"/>
    <mergeCell ref="B50:C50"/>
    <mergeCell ref="B51:C51"/>
    <mergeCell ref="B68:C68"/>
    <mergeCell ref="E68:F68"/>
    <mergeCell ref="B58:B64"/>
    <mergeCell ref="B52:C52"/>
    <mergeCell ref="B53:C53"/>
    <mergeCell ref="B55:C55"/>
    <mergeCell ref="B54:C54"/>
    <mergeCell ref="E54:F54"/>
    <mergeCell ref="B48:C48"/>
    <mergeCell ref="E7:F7"/>
    <mergeCell ref="B2:C2"/>
    <mergeCell ref="E2:F2"/>
    <mergeCell ref="B12:B23"/>
    <mergeCell ref="B27:B37"/>
    <mergeCell ref="D18:E18"/>
    <mergeCell ref="D33:E33"/>
    <mergeCell ref="B44:C44"/>
    <mergeCell ref="B45:C45"/>
    <mergeCell ref="B6:C6"/>
    <mergeCell ref="B8:C8"/>
    <mergeCell ref="B9:C9"/>
    <mergeCell ref="B40:C40"/>
    <mergeCell ref="B43:C43"/>
    <mergeCell ref="B7:C7"/>
  </mergeCells>
  <phoneticPr fontId="39"/>
  <conditionalFormatting sqref="D2:D3">
    <cfRule type="containsText" dxfId="41" priority="32" operator="containsText" text="19000100">
      <formula>NOT(ISERROR(SEARCH("19000100",D2)))</formula>
    </cfRule>
  </conditionalFormatting>
  <conditionalFormatting sqref="D6 D12:D17 D27:D32 D43:D45 D55 D58:D64">
    <cfRule type="notContainsBlanks" dxfId="40" priority="39">
      <formula>LEN(TRIM(D6))&gt;0</formula>
    </cfRule>
  </conditionalFormatting>
  <conditionalFormatting sqref="D8">
    <cfRule type="notContainsBlanks" dxfId="39" priority="34">
      <formula>LEN(TRIM(D8))&gt;0</formula>
    </cfRule>
  </conditionalFormatting>
  <conditionalFormatting sqref="D9">
    <cfRule type="notContainsBlanks" dxfId="38" priority="5">
      <formula>LEN(TRIM(D9))&gt;0</formula>
    </cfRule>
    <cfRule type="expression" dxfId="37" priority="6">
      <formula>$D$8="なし"</formula>
    </cfRule>
  </conditionalFormatting>
  <conditionalFormatting sqref="D19:D23">
    <cfRule type="notContainsBlanks" dxfId="36" priority="8">
      <formula>LEN(TRIM(D19))&gt;0</formula>
    </cfRule>
  </conditionalFormatting>
  <conditionalFormatting sqref="D34:D37">
    <cfRule type="notContainsBlanks" dxfId="35" priority="7">
      <formula>LEN(TRIM(D34))&gt;0</formula>
    </cfRule>
  </conditionalFormatting>
  <conditionalFormatting sqref="D40">
    <cfRule type="notContainsBlanks" dxfId="34" priority="4">
      <formula>LEN(TRIM(D40))&gt;0</formula>
    </cfRule>
  </conditionalFormatting>
  <conditionalFormatting sqref="D47:D53">
    <cfRule type="notContainsBlanks" dxfId="33" priority="1">
      <formula>LEN(TRIM(D47))&gt;0</formula>
    </cfRule>
  </conditionalFormatting>
  <conditionalFormatting sqref="D54">
    <cfRule type="expression" dxfId="32" priority="27">
      <formula>$D$53=""</formula>
    </cfRule>
  </conditionalFormatting>
  <conditionalFormatting sqref="D68">
    <cfRule type="containsText" dxfId="31" priority="31" operator="containsText" text="19000100">
      <formula>NOT(ISERROR(SEARCH("19000100",D68)))</formula>
    </cfRule>
  </conditionalFormatting>
  <conditionalFormatting sqref="E9">
    <cfRule type="expression" dxfId="30" priority="37">
      <formula>$D$8=""</formula>
    </cfRule>
    <cfRule type="expression" dxfId="29" priority="38">
      <formula>$D$8="なし"</formula>
    </cfRule>
  </conditionalFormatting>
  <dataValidations count="4">
    <dataValidation type="list" allowBlank="1" showInputMessage="1" showErrorMessage="1" sqref="D8" xr:uid="{9FC2D7BD-F940-4471-92BE-B3A437297B47}">
      <formula1>"あり,なし"</formula1>
    </dataValidation>
    <dataValidation type="list" allowBlank="1" showInputMessage="1" showErrorMessage="1" sqref="D62" xr:uid="{00000000-0002-0000-0200-000002000000}">
      <formula1>"普通,当座,その他"</formula1>
    </dataValidation>
    <dataValidation type="list" allowBlank="1" showInputMessage="1" showErrorMessage="1" sqref="D52" xr:uid="{24A54C33-FD82-4D5D-A4BD-C711B662A754}">
      <formula1>"卸売業 ,サービス業,小売業 ,その他"</formula1>
    </dataValidation>
    <dataValidation type="list" allowBlank="1" showInputMessage="1" showErrorMessage="1" sqref="D48" xr:uid="{815B45FD-E860-4A63-8BBA-85F5ABF7F76E}">
      <formula1>"法人,個人事業主"</formula1>
    </dataValidation>
  </dataValidations>
  <pageMargins left="0.69930555555555596" right="0.69930555555555596" top="0.75" bottom="0.75" header="0.3" footer="0.3"/>
  <pageSetup paperSize="9"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H62"/>
  <sheetViews>
    <sheetView showZeros="0" view="pageBreakPreview" zoomScale="70" zoomScaleNormal="100" zoomScaleSheetLayoutView="70" workbookViewId="0">
      <selection activeCell="D39" sqref="D39"/>
    </sheetView>
  </sheetViews>
  <sheetFormatPr defaultColWidth="11.5" defaultRowHeight="18" customHeight="1"/>
  <cols>
    <col min="1" max="1" width="4.375" style="45" customWidth="1"/>
    <col min="2" max="2" width="3.875" style="46" customWidth="1"/>
    <col min="3" max="3" width="25.375" style="45" customWidth="1"/>
    <col min="4" max="4" width="5.125" style="46" customWidth="1"/>
    <col min="5" max="5" width="5.125" style="45" customWidth="1"/>
    <col min="6" max="6" width="11" style="47" customWidth="1"/>
    <col min="7" max="7" width="68" style="48" customWidth="1"/>
    <col min="8" max="8" width="4.75" style="45" customWidth="1"/>
    <col min="9" max="16384" width="11.5" style="45"/>
  </cols>
  <sheetData>
    <row r="1" spans="1:8" ht="27.75" customHeight="1">
      <c r="A1" s="289" t="s">
        <v>531</v>
      </c>
      <c r="B1" s="289"/>
      <c r="C1" s="289"/>
      <c r="D1" s="289"/>
      <c r="E1" s="289"/>
      <c r="F1" s="289"/>
      <c r="G1" s="289"/>
      <c r="H1" s="289"/>
    </row>
    <row r="2" spans="1:8" ht="14.25" customHeight="1">
      <c r="B2" s="49"/>
      <c r="C2" s="50"/>
      <c r="D2" s="49"/>
      <c r="E2" s="50"/>
      <c r="G2" s="51"/>
      <c r="H2" s="50"/>
    </row>
    <row r="3" spans="1:8" s="218" customFormat="1" ht="42.75" customHeight="1">
      <c r="B3" s="222" t="s">
        <v>532</v>
      </c>
      <c r="C3" s="219"/>
      <c r="D3" s="219"/>
      <c r="E3" s="219"/>
      <c r="F3" s="220"/>
      <c r="G3" s="221"/>
      <c r="H3" s="219"/>
    </row>
    <row r="4" spans="1:8" ht="14.25" customHeight="1">
      <c r="B4" s="52"/>
      <c r="C4" s="50"/>
      <c r="D4" s="49"/>
      <c r="E4" s="50"/>
      <c r="G4" s="51"/>
      <c r="H4" s="50"/>
    </row>
    <row r="5" spans="1:8" ht="24">
      <c r="A5" s="142" t="s">
        <v>585</v>
      </c>
      <c r="B5" s="53"/>
      <c r="C5" s="53"/>
      <c r="D5" s="54"/>
      <c r="E5" s="53"/>
      <c r="G5" s="55"/>
      <c r="H5" s="53"/>
    </row>
    <row r="6" spans="1:8" ht="24.75" thickBot="1">
      <c r="A6" s="254" t="s">
        <v>738</v>
      </c>
      <c r="B6" s="53"/>
      <c r="C6" s="53"/>
      <c r="D6" s="54"/>
      <c r="E6" s="53"/>
      <c r="G6" s="55"/>
      <c r="H6" s="53"/>
    </row>
    <row r="7" spans="1:8" ht="36" customHeight="1" thickTop="1">
      <c r="A7" s="298"/>
      <c r="B7" s="290" t="s">
        <v>422</v>
      </c>
      <c r="C7" s="300" t="s">
        <v>423</v>
      </c>
      <c r="D7" s="294" t="s">
        <v>424</v>
      </c>
      <c r="E7" s="295"/>
      <c r="F7" s="296" t="s">
        <v>425</v>
      </c>
      <c r="G7" s="297"/>
      <c r="H7" s="292" t="s">
        <v>592</v>
      </c>
    </row>
    <row r="8" spans="1:8" ht="36" customHeight="1" thickBot="1">
      <c r="A8" s="299"/>
      <c r="B8" s="291"/>
      <c r="C8" s="301"/>
      <c r="D8" s="158" t="s">
        <v>426</v>
      </c>
      <c r="E8" s="159" t="s">
        <v>427</v>
      </c>
      <c r="F8" s="141" t="s">
        <v>428</v>
      </c>
      <c r="G8" s="160" t="s">
        <v>429</v>
      </c>
      <c r="H8" s="293"/>
    </row>
    <row r="9" spans="1:8" ht="57" customHeight="1" thickBot="1">
      <c r="A9" s="302" t="s">
        <v>699</v>
      </c>
      <c r="B9" s="303"/>
      <c r="C9" s="304"/>
      <c r="D9" s="212"/>
      <c r="E9" s="213" t="s">
        <v>430</v>
      </c>
      <c r="F9" s="215" t="s">
        <v>561</v>
      </c>
      <c r="G9" s="214" t="s">
        <v>725</v>
      </c>
      <c r="H9" s="216"/>
    </row>
    <row r="10" spans="1:8" ht="48.75" customHeight="1">
      <c r="A10" s="314" t="s">
        <v>724</v>
      </c>
      <c r="B10" s="315"/>
      <c r="C10" s="316"/>
      <c r="D10" s="308" t="s">
        <v>714</v>
      </c>
      <c r="E10" s="309"/>
      <c r="F10" s="309"/>
      <c r="G10" s="309"/>
      <c r="H10" s="310"/>
    </row>
    <row r="11" spans="1:8" ht="79.5" customHeight="1">
      <c r="A11" s="317"/>
      <c r="B11" s="318"/>
      <c r="C11" s="319"/>
      <c r="D11" s="305" t="s">
        <v>745</v>
      </c>
      <c r="E11" s="306"/>
      <c r="F11" s="306"/>
      <c r="G11" s="306"/>
      <c r="H11" s="307"/>
    </row>
    <row r="12" spans="1:8" ht="24.75" customHeight="1">
      <c r="A12" s="317"/>
      <c r="B12" s="318"/>
      <c r="C12" s="319"/>
      <c r="D12" s="195"/>
      <c r="E12" s="170" t="s">
        <v>430</v>
      </c>
      <c r="F12" s="311" t="s">
        <v>590</v>
      </c>
      <c r="G12" s="228" t="s">
        <v>719</v>
      </c>
      <c r="H12" s="161" t="s">
        <v>430</v>
      </c>
    </row>
    <row r="13" spans="1:8" ht="24.75" customHeight="1">
      <c r="A13" s="317"/>
      <c r="B13" s="318"/>
      <c r="C13" s="319"/>
      <c r="D13" s="195"/>
      <c r="E13" s="170" t="s">
        <v>430</v>
      </c>
      <c r="F13" s="312"/>
      <c r="G13" s="228" t="s">
        <v>720</v>
      </c>
      <c r="H13" s="161" t="s">
        <v>430</v>
      </c>
    </row>
    <row r="14" spans="1:8" ht="24.75" customHeight="1">
      <c r="A14" s="317"/>
      <c r="B14" s="318"/>
      <c r="C14" s="319"/>
      <c r="D14" s="195"/>
      <c r="E14" s="170" t="s">
        <v>430</v>
      </c>
      <c r="F14" s="312"/>
      <c r="G14" s="228" t="s">
        <v>721</v>
      </c>
      <c r="H14" s="161" t="s">
        <v>430</v>
      </c>
    </row>
    <row r="15" spans="1:8" ht="24.75" customHeight="1">
      <c r="A15" s="317"/>
      <c r="B15" s="318"/>
      <c r="C15" s="319"/>
      <c r="D15" s="195"/>
      <c r="E15" s="170" t="s">
        <v>430</v>
      </c>
      <c r="F15" s="312"/>
      <c r="G15" s="228" t="s">
        <v>722</v>
      </c>
      <c r="H15" s="161" t="s">
        <v>430</v>
      </c>
    </row>
    <row r="16" spans="1:8" ht="24.75" customHeight="1">
      <c r="A16" s="317"/>
      <c r="B16" s="318"/>
      <c r="C16" s="319"/>
      <c r="D16" s="195"/>
      <c r="E16" s="170" t="s">
        <v>430</v>
      </c>
      <c r="F16" s="312"/>
      <c r="G16" s="228" t="s">
        <v>723</v>
      </c>
      <c r="H16" s="161" t="s">
        <v>430</v>
      </c>
    </row>
    <row r="17" spans="1:8" ht="37.5" customHeight="1">
      <c r="A17" s="317"/>
      <c r="B17" s="318"/>
      <c r="C17" s="319"/>
      <c r="D17" s="203" t="s">
        <v>430</v>
      </c>
      <c r="E17" s="170" t="s">
        <v>430</v>
      </c>
      <c r="F17" s="312"/>
      <c r="G17" s="153" t="s">
        <v>718</v>
      </c>
      <c r="H17" s="161" t="s">
        <v>430</v>
      </c>
    </row>
    <row r="18" spans="1:8" ht="37.5" customHeight="1">
      <c r="A18" s="317"/>
      <c r="B18" s="318"/>
      <c r="C18" s="319"/>
      <c r="D18" s="194" t="s">
        <v>430</v>
      </c>
      <c r="E18" s="170" t="s">
        <v>430</v>
      </c>
      <c r="F18" s="312"/>
      <c r="G18" s="153" t="s">
        <v>717</v>
      </c>
      <c r="H18" s="161" t="s">
        <v>430</v>
      </c>
    </row>
    <row r="19" spans="1:8" ht="37.5" customHeight="1">
      <c r="A19" s="317"/>
      <c r="B19" s="318"/>
      <c r="C19" s="319"/>
      <c r="D19" s="194" t="s">
        <v>430</v>
      </c>
      <c r="E19" s="170" t="s">
        <v>430</v>
      </c>
      <c r="F19" s="312"/>
      <c r="G19" s="153" t="s">
        <v>716</v>
      </c>
      <c r="H19" s="161" t="s">
        <v>430</v>
      </c>
    </row>
    <row r="20" spans="1:8" ht="37.5" customHeight="1">
      <c r="A20" s="320"/>
      <c r="B20" s="321"/>
      <c r="C20" s="322"/>
      <c r="D20" s="194" t="s">
        <v>430</v>
      </c>
      <c r="E20" s="170" t="s">
        <v>430</v>
      </c>
      <c r="F20" s="313"/>
      <c r="G20" s="228" t="s">
        <v>715</v>
      </c>
      <c r="H20" s="161" t="s">
        <v>430</v>
      </c>
    </row>
    <row r="21" spans="1:8" ht="36" customHeight="1">
      <c r="A21" s="323" t="s">
        <v>562</v>
      </c>
      <c r="B21" s="225">
        <v>2</v>
      </c>
      <c r="C21" s="230" t="s">
        <v>514</v>
      </c>
      <c r="D21" s="234"/>
      <c r="E21" s="235" t="s">
        <v>430</v>
      </c>
      <c r="F21" s="145" t="s">
        <v>567</v>
      </c>
      <c r="G21" s="226" t="s">
        <v>513</v>
      </c>
      <c r="H21" s="229" t="s">
        <v>430</v>
      </c>
    </row>
    <row r="22" spans="1:8" ht="36" customHeight="1">
      <c r="A22" s="324"/>
      <c r="B22" s="286">
        <v>3</v>
      </c>
      <c r="C22" s="283" t="s">
        <v>654</v>
      </c>
      <c r="D22" s="240" t="str">
        <f>IF(入力シート!D8="なし","☑","□")</f>
        <v>□</v>
      </c>
      <c r="E22" s="235" t="s">
        <v>430</v>
      </c>
      <c r="F22" s="224" t="s">
        <v>516</v>
      </c>
      <c r="G22" s="227" t="s">
        <v>568</v>
      </c>
      <c r="H22" s="229" t="s">
        <v>430</v>
      </c>
    </row>
    <row r="23" spans="1:8" ht="36.75" customHeight="1">
      <c r="A23" s="324"/>
      <c r="B23" s="287"/>
      <c r="C23" s="284"/>
      <c r="D23" s="234"/>
      <c r="E23" s="235" t="s">
        <v>430</v>
      </c>
      <c r="F23" s="224" t="s">
        <v>517</v>
      </c>
      <c r="G23" s="227" t="s">
        <v>752</v>
      </c>
      <c r="H23" s="229" t="s">
        <v>430</v>
      </c>
    </row>
    <row r="24" spans="1:8" ht="36.75" customHeight="1">
      <c r="A24" s="324"/>
      <c r="B24" s="287"/>
      <c r="C24" s="284"/>
      <c r="D24" s="234"/>
      <c r="E24" s="235" t="s">
        <v>430</v>
      </c>
      <c r="F24" s="239" t="s">
        <v>703</v>
      </c>
      <c r="G24" s="228" t="s">
        <v>702</v>
      </c>
      <c r="H24" s="217" t="s">
        <v>430</v>
      </c>
    </row>
    <row r="25" spans="1:8" ht="92.25" customHeight="1">
      <c r="A25" s="324"/>
      <c r="B25" s="287"/>
      <c r="C25" s="284"/>
      <c r="D25" s="234"/>
      <c r="E25" s="235" t="s">
        <v>430</v>
      </c>
      <c r="F25" s="224" t="s">
        <v>572</v>
      </c>
      <c r="G25" s="227" t="s">
        <v>744</v>
      </c>
      <c r="H25" s="229" t="s">
        <v>430</v>
      </c>
    </row>
    <row r="26" spans="1:8" ht="36.75" customHeight="1">
      <c r="A26" s="324"/>
      <c r="B26" s="288"/>
      <c r="C26" s="285"/>
      <c r="D26" s="240" t="s">
        <v>430</v>
      </c>
      <c r="E26" s="235" t="s">
        <v>430</v>
      </c>
      <c r="F26" s="239" t="s">
        <v>431</v>
      </c>
      <c r="G26" s="227" t="s">
        <v>704</v>
      </c>
      <c r="H26" s="229" t="s">
        <v>430</v>
      </c>
    </row>
    <row r="27" spans="1:8" ht="36.75" customHeight="1">
      <c r="A27" s="324"/>
      <c r="B27" s="328">
        <v>4</v>
      </c>
      <c r="C27" s="326" t="s">
        <v>569</v>
      </c>
      <c r="D27" s="234"/>
      <c r="E27" s="235" t="s">
        <v>430</v>
      </c>
      <c r="F27" s="224" t="s">
        <v>517</v>
      </c>
      <c r="G27" s="228" t="s">
        <v>752</v>
      </c>
      <c r="H27" s="229" t="s">
        <v>430</v>
      </c>
    </row>
    <row r="28" spans="1:8" ht="36.75" customHeight="1">
      <c r="A28" s="324"/>
      <c r="B28" s="328"/>
      <c r="C28" s="326"/>
      <c r="D28" s="234"/>
      <c r="E28" s="235" t="s">
        <v>430</v>
      </c>
      <c r="F28" s="224" t="s">
        <v>524</v>
      </c>
      <c r="G28" s="228" t="s">
        <v>667</v>
      </c>
      <c r="H28" s="231" t="s">
        <v>430</v>
      </c>
    </row>
    <row r="29" spans="1:8" ht="132" customHeight="1">
      <c r="A29" s="325"/>
      <c r="B29" s="328"/>
      <c r="C29" s="326"/>
      <c r="D29" s="234"/>
      <c r="E29" s="235" t="s">
        <v>430</v>
      </c>
      <c r="F29" s="224" t="s">
        <v>647</v>
      </c>
      <c r="G29" s="228" t="s">
        <v>741</v>
      </c>
      <c r="H29" s="231" t="s">
        <v>430</v>
      </c>
    </row>
    <row r="30" spans="1:8" ht="35.25" customHeight="1">
      <c r="A30" s="324" t="s">
        <v>662</v>
      </c>
      <c r="B30" s="288">
        <v>5</v>
      </c>
      <c r="C30" s="327" t="s">
        <v>573</v>
      </c>
      <c r="D30" s="232"/>
      <c r="E30" s="233" t="s">
        <v>430</v>
      </c>
      <c r="F30" s="236" t="s">
        <v>517</v>
      </c>
      <c r="G30" s="237" t="s">
        <v>752</v>
      </c>
      <c r="H30" s="238" t="s">
        <v>430</v>
      </c>
    </row>
    <row r="31" spans="1:8" ht="35.25" customHeight="1">
      <c r="A31" s="324"/>
      <c r="B31" s="328"/>
      <c r="C31" s="326"/>
      <c r="D31" s="169"/>
      <c r="E31" s="170" t="s">
        <v>430</v>
      </c>
      <c r="F31" s="138" t="s">
        <v>524</v>
      </c>
      <c r="G31" s="153" t="s">
        <v>667</v>
      </c>
      <c r="H31" s="161" t="s">
        <v>430</v>
      </c>
    </row>
    <row r="32" spans="1:8" ht="35.25" customHeight="1">
      <c r="A32" s="324"/>
      <c r="B32" s="328"/>
      <c r="C32" s="326"/>
      <c r="D32" s="169"/>
      <c r="E32" s="170" t="s">
        <v>430</v>
      </c>
      <c r="F32" s="139" t="s">
        <v>515</v>
      </c>
      <c r="G32" s="153" t="s">
        <v>705</v>
      </c>
      <c r="H32" s="157" t="s">
        <v>430</v>
      </c>
    </row>
    <row r="33" spans="1:8" ht="45" customHeight="1">
      <c r="A33" s="324"/>
      <c r="B33" s="152">
        <v>6</v>
      </c>
      <c r="C33" s="150" t="s">
        <v>587</v>
      </c>
      <c r="D33" s="169"/>
      <c r="E33" s="170" t="s">
        <v>430</v>
      </c>
      <c r="F33" s="139" t="s">
        <v>580</v>
      </c>
      <c r="G33" s="153"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33" s="161" t="s">
        <v>430</v>
      </c>
    </row>
    <row r="34" spans="1:8" ht="67.5" customHeight="1">
      <c r="A34" s="324"/>
      <c r="B34" s="328">
        <v>7</v>
      </c>
      <c r="C34" s="329" t="s">
        <v>748</v>
      </c>
      <c r="D34" s="169"/>
      <c r="E34" s="170" t="s">
        <v>430</v>
      </c>
      <c r="F34" s="138" t="s">
        <v>580</v>
      </c>
      <c r="G34" s="153"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34" s="161" t="s">
        <v>430</v>
      </c>
    </row>
    <row r="35" spans="1:8" ht="67.5" customHeight="1">
      <c r="A35" s="324"/>
      <c r="B35" s="328"/>
      <c r="C35" s="329"/>
      <c r="D35" s="169"/>
      <c r="E35" s="170" t="s">
        <v>430</v>
      </c>
      <c r="F35" s="224" t="s">
        <v>711</v>
      </c>
      <c r="G35" s="228" t="s">
        <v>712</v>
      </c>
      <c r="H35" s="161" t="s">
        <v>430</v>
      </c>
    </row>
    <row r="36" spans="1:8" ht="41.25" customHeight="1">
      <c r="A36" s="324"/>
      <c r="B36" s="328">
        <v>8</v>
      </c>
      <c r="C36" s="329" t="s">
        <v>749</v>
      </c>
      <c r="D36" s="234"/>
      <c r="E36" s="235" t="s">
        <v>430</v>
      </c>
      <c r="F36" s="224" t="s">
        <v>710</v>
      </c>
      <c r="G36" s="228"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36" s="231" t="s">
        <v>430</v>
      </c>
    </row>
    <row r="37" spans="1:8" ht="41.25" customHeight="1">
      <c r="A37" s="324"/>
      <c r="B37" s="328"/>
      <c r="C37" s="329"/>
      <c r="D37" s="234"/>
      <c r="E37" s="235" t="s">
        <v>430</v>
      </c>
      <c r="F37" s="224" t="s">
        <v>711</v>
      </c>
      <c r="G37" s="228" t="s">
        <v>712</v>
      </c>
      <c r="H37" s="231" t="s">
        <v>430</v>
      </c>
    </row>
    <row r="38" spans="1:8" ht="57" customHeight="1">
      <c r="A38" s="324"/>
      <c r="B38" s="328"/>
      <c r="C38" s="329"/>
      <c r="D38" s="234"/>
      <c r="E38" s="235" t="s">
        <v>430</v>
      </c>
      <c r="F38" s="250" t="s">
        <v>709</v>
      </c>
      <c r="G38" s="227" t="s">
        <v>742</v>
      </c>
      <c r="H38" s="231" t="s">
        <v>430</v>
      </c>
    </row>
    <row r="39" spans="1:8" ht="74.25" customHeight="1">
      <c r="A39" s="324"/>
      <c r="B39" s="328"/>
      <c r="C39" s="329"/>
      <c r="D39" s="251" t="str">
        <f>IF(入力シート!D44="法人","☑","□")</f>
        <v>□</v>
      </c>
      <c r="E39" s="235" t="s">
        <v>430</v>
      </c>
      <c r="F39" s="224" t="s">
        <v>708</v>
      </c>
      <c r="G39" s="249" t="s">
        <v>743</v>
      </c>
      <c r="H39" s="231" t="s">
        <v>430</v>
      </c>
    </row>
    <row r="40" spans="1:8" ht="46.5" customHeight="1">
      <c r="A40" s="334" t="s">
        <v>665</v>
      </c>
      <c r="B40" s="328">
        <v>9</v>
      </c>
      <c r="C40" s="326" t="s">
        <v>588</v>
      </c>
      <c r="D40" s="332" t="str">
        <f>IF(入力シート!D48="個人事業主","☑","□")</f>
        <v>□</v>
      </c>
      <c r="E40" s="170" t="s">
        <v>430</v>
      </c>
      <c r="F40" s="138" t="s">
        <v>580</v>
      </c>
      <c r="G40" s="153"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40" s="161" t="s">
        <v>430</v>
      </c>
    </row>
    <row r="41" spans="1:8" ht="46.5" customHeight="1">
      <c r="A41" s="334"/>
      <c r="B41" s="328"/>
      <c r="C41" s="326"/>
      <c r="D41" s="332"/>
      <c r="E41" s="170" t="s">
        <v>430</v>
      </c>
      <c r="F41" s="138" t="s">
        <v>577</v>
      </c>
      <c r="G41" s="153" t="str">
        <f>IFERROR("会社成立の年月日から２年以上経過している。⇒【～"&amp;TEXT(EDATE(入力シート!D6,-24),"令和e年m月d日")&amp;"以前】設立である。","会社成立の年月日から２年以上経過している。")</f>
        <v>会社成立の年月日から２年以上経過している。</v>
      </c>
      <c r="H41" s="161" t="s">
        <v>430</v>
      </c>
    </row>
    <row r="42" spans="1:8" ht="67.5" customHeight="1">
      <c r="A42" s="56" t="s">
        <v>575</v>
      </c>
      <c r="B42" s="152">
        <v>10</v>
      </c>
      <c r="C42" s="150" t="s">
        <v>579</v>
      </c>
      <c r="D42" s="171" t="str">
        <f>IF(入力シート!D48="法人","☑","□")</f>
        <v>□</v>
      </c>
      <c r="E42" s="170" t="s">
        <v>430</v>
      </c>
      <c r="F42" s="139" t="s">
        <v>576</v>
      </c>
      <c r="G42" s="153" t="s">
        <v>574</v>
      </c>
      <c r="H42" s="161" t="s">
        <v>430</v>
      </c>
    </row>
    <row r="43" spans="1:8" ht="36.75" customHeight="1">
      <c r="A43" s="323" t="s">
        <v>662</v>
      </c>
      <c r="B43" s="328">
        <v>11</v>
      </c>
      <c r="C43" s="326" t="s">
        <v>666</v>
      </c>
      <c r="D43" s="195"/>
      <c r="E43" s="170" t="s">
        <v>430</v>
      </c>
      <c r="F43" s="138" t="s">
        <v>518</v>
      </c>
      <c r="G43" s="154" t="s">
        <v>746</v>
      </c>
      <c r="H43" s="161" t="s">
        <v>430</v>
      </c>
    </row>
    <row r="44" spans="1:8" ht="41.25" customHeight="1">
      <c r="A44" s="324"/>
      <c r="B44" s="328"/>
      <c r="C44" s="326"/>
      <c r="D44" s="195"/>
      <c r="E44" s="170" t="s">
        <v>430</v>
      </c>
      <c r="F44" s="138" t="s">
        <v>519</v>
      </c>
      <c r="G44" s="154" t="s">
        <v>747</v>
      </c>
      <c r="H44" s="161" t="s">
        <v>430</v>
      </c>
    </row>
    <row r="45" spans="1:8" ht="58.5" customHeight="1">
      <c r="A45" s="325"/>
      <c r="B45" s="328"/>
      <c r="C45" s="326"/>
      <c r="D45" s="195"/>
      <c r="E45" s="170" t="s">
        <v>430</v>
      </c>
      <c r="F45" s="138" t="s">
        <v>520</v>
      </c>
      <c r="G45" s="227" t="s">
        <v>751</v>
      </c>
      <c r="H45" s="161" t="s">
        <v>430</v>
      </c>
    </row>
    <row r="46" spans="1:8" ht="60.75" customHeight="1">
      <c r="A46" s="148" t="s">
        <v>663</v>
      </c>
      <c r="B46" s="197">
        <v>12</v>
      </c>
      <c r="C46" s="200" t="s">
        <v>578</v>
      </c>
      <c r="D46" s="199" t="s">
        <v>430</v>
      </c>
      <c r="E46" s="170" t="s">
        <v>430</v>
      </c>
      <c r="F46" s="198" t="s">
        <v>521</v>
      </c>
      <c r="G46" s="155" t="s">
        <v>664</v>
      </c>
      <c r="H46" s="161" t="s">
        <v>430</v>
      </c>
    </row>
    <row r="47" spans="1:8" ht="42" customHeight="1">
      <c r="A47" s="330" t="s">
        <v>750</v>
      </c>
      <c r="B47" s="328">
        <v>13</v>
      </c>
      <c r="C47" s="326" t="s">
        <v>589</v>
      </c>
      <c r="D47" s="332" t="s">
        <v>430</v>
      </c>
      <c r="E47" s="170" t="s">
        <v>430</v>
      </c>
      <c r="F47" s="138" t="s">
        <v>580</v>
      </c>
      <c r="G47" s="153" t="str">
        <f>IFERROR("【固定資産税納税証明書】作成日から3か月以内に発行されたものである。⇒【"&amp;TEXT(EDATE(入力シート!D6,-3),"令和e年m月d日")&amp;"～以降】発行分である。","【固定資産税納税証明書】作成日から3か月以内に発行されたものである。")</f>
        <v>【固定資産税納税証明書】作成日から3か月以内に発行されたものである。</v>
      </c>
      <c r="H47" s="161" t="s">
        <v>430</v>
      </c>
    </row>
    <row r="48" spans="1:8" ht="42" customHeight="1">
      <c r="A48" s="330"/>
      <c r="B48" s="328"/>
      <c r="C48" s="326"/>
      <c r="D48" s="332"/>
      <c r="E48" s="170" t="s">
        <v>430</v>
      </c>
      <c r="F48" s="224" t="s">
        <v>711</v>
      </c>
      <c r="G48" s="228" t="s">
        <v>713</v>
      </c>
      <c r="H48" s="161" t="s">
        <v>430</v>
      </c>
    </row>
    <row r="49" spans="1:8" ht="42" customHeight="1">
      <c r="A49" s="330"/>
      <c r="B49" s="152">
        <v>14</v>
      </c>
      <c r="C49" s="150" t="s">
        <v>503</v>
      </c>
      <c r="D49" s="171" t="s">
        <v>430</v>
      </c>
      <c r="E49" s="170" t="s">
        <v>430</v>
      </c>
      <c r="F49" s="138" t="s">
        <v>522</v>
      </c>
      <c r="G49" s="153" t="s">
        <v>433</v>
      </c>
      <c r="H49" s="161" t="s">
        <v>430</v>
      </c>
    </row>
    <row r="50" spans="1:8" ht="42" customHeight="1" thickBot="1">
      <c r="A50" s="331"/>
      <c r="B50" s="151">
        <v>15</v>
      </c>
      <c r="C50" s="57" t="s">
        <v>434</v>
      </c>
      <c r="D50" s="172" t="s">
        <v>430</v>
      </c>
      <c r="E50" s="173" t="s">
        <v>430</v>
      </c>
      <c r="F50" s="140" t="s">
        <v>523</v>
      </c>
      <c r="G50" s="156" t="s">
        <v>435</v>
      </c>
      <c r="H50" s="162" t="s">
        <v>430</v>
      </c>
    </row>
    <row r="51" spans="1:8" ht="9" customHeight="1"/>
    <row r="52" spans="1:8" s="137" customFormat="1" ht="28.5" customHeight="1">
      <c r="A52" s="333" t="s">
        <v>591</v>
      </c>
      <c r="B52" s="333"/>
      <c r="C52" s="333"/>
      <c r="D52" s="333"/>
      <c r="E52" s="333"/>
      <c r="F52" s="333"/>
      <c r="G52" s="333"/>
      <c r="H52" s="333"/>
    </row>
    <row r="53" spans="1:8" s="137" customFormat="1" ht="28.5" customHeight="1">
      <c r="A53" s="144" t="s">
        <v>566</v>
      </c>
      <c r="B53" s="147"/>
      <c r="C53" s="147"/>
      <c r="D53" s="147"/>
      <c r="E53" s="147"/>
      <c r="F53" s="147"/>
      <c r="G53" s="147"/>
      <c r="H53" s="147"/>
    </row>
    <row r="54" spans="1:8" ht="16.5" hidden="1" customHeight="1"/>
    <row r="55" spans="1:8" ht="16.5" hidden="1" customHeight="1"/>
    <row r="56" spans="1:8" ht="16.5" hidden="1" customHeight="1"/>
    <row r="57" spans="1:8" ht="16.5" hidden="1" customHeight="1"/>
    <row r="58" spans="1:8" ht="16.5" hidden="1" customHeight="1"/>
    <row r="59" spans="1:8" ht="16.5" hidden="1" customHeight="1"/>
    <row r="60" spans="1:8" ht="16.5"/>
    <row r="61" spans="1:8" ht="16.5"/>
    <row r="62" spans="1:8" ht="16.5"/>
  </sheetData>
  <sheetProtection algorithmName="SHA-512" hashValue="z3oGs1idKw22euUM9yg0Li2YC14DoSYVXP9JYOGR+C2t+iJuWv2iLASxanTKsQ5Qb9AHXjpCH1zd9yyHtX5flQ==" saltValue="TAqu66gbEVQoQB5N8fkoGA==" spinCount="100000" sheet="1" selectLockedCells="1"/>
  <mergeCells count="36">
    <mergeCell ref="B47:B48"/>
    <mergeCell ref="A47:A50"/>
    <mergeCell ref="C40:C41"/>
    <mergeCell ref="D40:D41"/>
    <mergeCell ref="A52:H52"/>
    <mergeCell ref="D47:D48"/>
    <mergeCell ref="C47:C48"/>
    <mergeCell ref="B43:B45"/>
    <mergeCell ref="C43:C45"/>
    <mergeCell ref="A43:A45"/>
    <mergeCell ref="A40:A41"/>
    <mergeCell ref="B40:B41"/>
    <mergeCell ref="A30:A39"/>
    <mergeCell ref="C27:C29"/>
    <mergeCell ref="C30:C32"/>
    <mergeCell ref="B30:B32"/>
    <mergeCell ref="B27:B29"/>
    <mergeCell ref="B34:B35"/>
    <mergeCell ref="C34:C35"/>
    <mergeCell ref="B36:B39"/>
    <mergeCell ref="C36:C39"/>
    <mergeCell ref="C22:C26"/>
    <mergeCell ref="B22:B26"/>
    <mergeCell ref="A1:H1"/>
    <mergeCell ref="B7:B8"/>
    <mergeCell ref="H7:H8"/>
    <mergeCell ref="D7:E7"/>
    <mergeCell ref="F7:G7"/>
    <mergeCell ref="A7:A8"/>
    <mergeCell ref="C7:C8"/>
    <mergeCell ref="A9:C9"/>
    <mergeCell ref="D11:H11"/>
    <mergeCell ref="D10:H10"/>
    <mergeCell ref="F12:F20"/>
    <mergeCell ref="A10:C20"/>
    <mergeCell ref="A21:A29"/>
  </mergeCells>
  <phoneticPr fontId="39"/>
  <dataValidations count="1">
    <dataValidation type="list" allowBlank="1" showInputMessage="1" showErrorMessage="1" sqref="H65581:H65583 H131117:H131119 H196653:H196655 H262189:H262191 H327725:H327727 H393261:H393263 H458797:H458799 H524333:H524335 H589869:H589871 H655405:H655407 H720941:H720943 H786477:H786479 H852013:H852015 H917549:H917551 H983085:H983087 D65581:F65583 D131117:F131119 D196653:F196655 D262189:F262191 D327725:F327727 D393261:F393263 D458797:F458799 D524333:F524335 D589869:F589871 D655405:F655407 D720941:F720943 D786477:F786479 D852013:F852015 D917549:F917551 D983085:F983087"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4" fitToHeight="0" orientation="portrait" r:id="rId1"/>
  <headerFooter alignWithMargins="0">
    <oddHeader>&amp;L/　←ホチキス留め</oddHeader>
    <oddFooter>&amp;C&amp;P / ２ページ</oddFooter>
  </headerFooter>
  <rowBreaks count="1" manualBreakCount="1">
    <brk id="29" max="16383" man="1"/>
  </rowBreaks>
  <ignoredErrors>
    <ignoredError sqref="D41:D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C56"/>
  <sheetViews>
    <sheetView showZeros="0" view="pageBreakPreview" zoomScale="55" zoomScaleNormal="100" zoomScaleSheetLayoutView="55" workbookViewId="0">
      <selection activeCell="X43" sqref="X43"/>
    </sheetView>
  </sheetViews>
  <sheetFormatPr defaultColWidth="9" defaultRowHeight="18.75"/>
  <cols>
    <col min="1" max="1" width="5.625" style="35" customWidth="1"/>
    <col min="2" max="2" width="5.25" style="36" customWidth="1"/>
    <col min="3" max="3" width="80.875" style="36" customWidth="1"/>
    <col min="4" max="16384" width="9" style="36"/>
  </cols>
  <sheetData>
    <row r="2" spans="1:3" ht="18.75" customHeight="1">
      <c r="A2" s="241" t="s">
        <v>529</v>
      </c>
      <c r="B2" s="37"/>
      <c r="C2" s="37"/>
    </row>
    <row r="3" spans="1:3" ht="18.75" customHeight="1">
      <c r="A3" s="40" t="s">
        <v>530</v>
      </c>
      <c r="B3" s="37"/>
      <c r="C3" s="336" t="s">
        <v>581</v>
      </c>
    </row>
    <row r="4" spans="1:3" ht="18.75" customHeight="1">
      <c r="A4" s="97"/>
      <c r="B4" s="37"/>
      <c r="C4" s="337"/>
    </row>
    <row r="5" spans="1:3" ht="18.75" customHeight="1">
      <c r="A5" s="97"/>
      <c r="B5" s="37"/>
      <c r="C5" s="337"/>
    </row>
    <row r="6" spans="1:3" ht="18.75" customHeight="1">
      <c r="A6" s="97"/>
      <c r="B6" s="37"/>
      <c r="C6" s="338"/>
    </row>
    <row r="7" spans="1:3" ht="18.75" customHeight="1">
      <c r="A7" s="97"/>
      <c r="B7" s="37"/>
      <c r="C7" s="38"/>
    </row>
    <row r="8" spans="1:3" ht="18.75" customHeight="1">
      <c r="A8" s="97"/>
      <c r="B8" s="37"/>
      <c r="C8" s="37"/>
    </row>
    <row r="9" spans="1:3" ht="18.75" customHeight="1">
      <c r="A9" s="97"/>
      <c r="B9" s="37"/>
      <c r="C9" s="38"/>
    </row>
    <row r="10" spans="1:3" ht="18.75" customHeight="1">
      <c r="A10" s="42" t="str">
        <f>LEFTB(入力シート!D9,5)</f>
        <v/>
      </c>
      <c r="B10" s="341" t="s">
        <v>583</v>
      </c>
      <c r="C10" s="342"/>
    </row>
    <row r="11" spans="1:3" ht="18.75" customHeight="1">
      <c r="A11" s="42" t="str">
        <f>RIGHTB(入力シート!D9,5)</f>
        <v/>
      </c>
      <c r="B11" s="341"/>
      <c r="C11" s="342"/>
    </row>
    <row r="12" spans="1:3" ht="18.75" customHeight="1">
      <c r="A12" s="335">
        <f>IF(入力シート!D28="",入力シート!D13,入力シート!D28)</f>
        <v>0</v>
      </c>
      <c r="B12" s="341"/>
      <c r="C12" s="342"/>
    </row>
    <row r="13" spans="1:3" ht="18.75" customHeight="1">
      <c r="A13" s="335"/>
      <c r="B13" s="341"/>
      <c r="C13" s="342"/>
    </row>
    <row r="14" spans="1:3" ht="18.75" customHeight="1">
      <c r="A14" s="335"/>
      <c r="B14" s="341"/>
      <c r="C14" s="342"/>
    </row>
    <row r="15" spans="1:3" ht="18.75" customHeight="1">
      <c r="A15" s="335"/>
      <c r="B15" s="37"/>
      <c r="C15" s="38"/>
    </row>
    <row r="16" spans="1:3" ht="18.75" customHeight="1">
      <c r="A16" s="335"/>
      <c r="B16" s="37"/>
      <c r="C16" s="343" t="s">
        <v>582</v>
      </c>
    </row>
    <row r="17" spans="1:3" ht="18.75" customHeight="1">
      <c r="A17" s="335"/>
      <c r="B17" s="37"/>
      <c r="C17" s="344"/>
    </row>
    <row r="18" spans="1:3" ht="18.75" customHeight="1">
      <c r="A18" s="335"/>
      <c r="B18" s="37"/>
      <c r="C18" s="344"/>
    </row>
    <row r="19" spans="1:3" ht="18.75" customHeight="1">
      <c r="A19" s="335"/>
      <c r="B19" s="37"/>
      <c r="C19" s="344"/>
    </row>
    <row r="20" spans="1:3" ht="18.75" customHeight="1">
      <c r="A20" s="335"/>
      <c r="B20" s="37"/>
      <c r="C20" s="344"/>
    </row>
    <row r="21" spans="1:3" ht="18.75" customHeight="1">
      <c r="A21" s="335"/>
      <c r="B21" s="37"/>
      <c r="C21" s="344"/>
    </row>
    <row r="22" spans="1:3" ht="18.75" customHeight="1">
      <c r="A22" s="335"/>
      <c r="B22" s="37"/>
      <c r="C22" s="41"/>
    </row>
    <row r="23" spans="1:3" ht="18.75" customHeight="1">
      <c r="A23" s="335"/>
      <c r="B23" s="37"/>
      <c r="C23" s="339" t="s">
        <v>528</v>
      </c>
    </row>
    <row r="24" spans="1:3" ht="18.75" customHeight="1">
      <c r="A24" s="335"/>
      <c r="B24" s="37"/>
      <c r="C24" s="340"/>
    </row>
    <row r="25" spans="1:3" ht="18.75" customHeight="1">
      <c r="A25" s="335"/>
      <c r="B25" s="37"/>
      <c r="C25" s="340"/>
    </row>
    <row r="26" spans="1:3" ht="18.75" customHeight="1">
      <c r="A26" s="335"/>
      <c r="B26" s="37"/>
      <c r="C26" s="340"/>
    </row>
    <row r="27" spans="1:3" ht="18.75" customHeight="1">
      <c r="A27" s="335"/>
      <c r="B27" s="37"/>
      <c r="C27" s="340"/>
    </row>
    <row r="28" spans="1:3" ht="18.75" customHeight="1">
      <c r="A28" s="335"/>
      <c r="B28" s="37"/>
      <c r="C28" s="340"/>
    </row>
    <row r="29" spans="1:3" ht="18.75" customHeight="1">
      <c r="A29" s="335"/>
      <c r="B29" s="37"/>
      <c r="C29" s="345">
        <f>入力シート!D9</f>
        <v>0</v>
      </c>
    </row>
    <row r="30" spans="1:3" ht="18.75" customHeight="1">
      <c r="A30" s="335"/>
      <c r="B30" s="37"/>
      <c r="C30" s="345"/>
    </row>
    <row r="31" spans="1:3" ht="18.75" customHeight="1">
      <c r="A31" s="335"/>
      <c r="B31" s="37"/>
      <c r="C31" s="345"/>
    </row>
    <row r="32" spans="1:3" ht="18.75" customHeight="1">
      <c r="A32" s="335"/>
      <c r="B32" s="37"/>
      <c r="C32" s="345"/>
    </row>
    <row r="33" spans="1:3" ht="18.75" customHeight="1">
      <c r="A33" s="335"/>
      <c r="B33" s="37"/>
      <c r="C33" s="346">
        <f>IF(入力シート!D28="",入力シート!D13,入力シート!D28)</f>
        <v>0</v>
      </c>
    </row>
    <row r="34" spans="1:3" ht="18.75" customHeight="1">
      <c r="A34" s="335"/>
      <c r="B34" s="37"/>
      <c r="C34" s="346"/>
    </row>
    <row r="35" spans="1:3" ht="18.75" customHeight="1">
      <c r="A35" s="335"/>
      <c r="B35" s="37"/>
      <c r="C35" s="346"/>
    </row>
    <row r="36" spans="1:3" ht="18.75" customHeight="1">
      <c r="A36" s="335"/>
      <c r="B36" s="37"/>
      <c r="C36" s="346"/>
    </row>
    <row r="37" spans="1:3" ht="18.75" customHeight="1">
      <c r="A37" s="335"/>
      <c r="B37" s="37"/>
      <c r="C37" s="346"/>
    </row>
    <row r="38" spans="1:3" ht="18.75" customHeight="1">
      <c r="A38" s="335"/>
      <c r="B38" s="37"/>
      <c r="C38" s="346"/>
    </row>
    <row r="39" spans="1:3" ht="18.75" customHeight="1">
      <c r="A39" s="335"/>
      <c r="B39" s="37"/>
      <c r="C39" s="346"/>
    </row>
    <row r="40" spans="1:3" ht="18.75" customHeight="1">
      <c r="A40" s="335"/>
      <c r="B40" s="37"/>
      <c r="C40" s="346"/>
    </row>
    <row r="41" spans="1:3" ht="18.75" customHeight="1">
      <c r="A41" s="335"/>
      <c r="B41" s="37"/>
      <c r="C41" s="346"/>
    </row>
    <row r="42" spans="1:3" ht="18.75" customHeight="1">
      <c r="A42" s="335"/>
      <c r="B42" s="37"/>
      <c r="C42" s="346"/>
    </row>
    <row r="43" spans="1:3" ht="18.75" customHeight="1">
      <c r="A43" s="335"/>
      <c r="B43" s="37"/>
      <c r="C43" s="346"/>
    </row>
    <row r="44" spans="1:3" ht="18.75" customHeight="1">
      <c r="A44" s="40" t="s">
        <v>529</v>
      </c>
      <c r="B44" s="37"/>
      <c r="C44" s="347"/>
    </row>
    <row r="45" spans="1:3" ht="24.75" customHeight="1">
      <c r="A45" s="40" t="s">
        <v>530</v>
      </c>
      <c r="B45" s="41"/>
      <c r="C45" s="37"/>
    </row>
    <row r="46" spans="1:3" ht="18.75" customHeight="1">
      <c r="A46" s="42" t="str">
        <f>LEFTB(入力シート!D9,5)</f>
        <v/>
      </c>
      <c r="B46" s="41"/>
      <c r="C46" s="39"/>
    </row>
    <row r="47" spans="1:3" ht="18.75" customHeight="1">
      <c r="A47" s="43" t="str">
        <f>RIGHTB(入力シート!D9,5)</f>
        <v/>
      </c>
      <c r="B47" s="41"/>
      <c r="C47" s="41"/>
    </row>
    <row r="48" spans="1:3" ht="18.75" customHeight="1">
      <c r="A48" s="44"/>
      <c r="B48" s="41"/>
      <c r="C48" s="41"/>
    </row>
    <row r="49" spans="1:3" ht="18.75" customHeight="1">
      <c r="A49" s="44"/>
      <c r="B49" s="41"/>
      <c r="C49" s="41"/>
    </row>
    <row r="50" spans="1:3" ht="18.75" customHeight="1">
      <c r="A50" s="44"/>
      <c r="B50" s="41"/>
      <c r="C50" s="41"/>
    </row>
    <row r="51" spans="1:3">
      <c r="A51" s="44"/>
      <c r="B51" s="41"/>
      <c r="C51" s="41"/>
    </row>
    <row r="52" spans="1:3">
      <c r="A52" s="44"/>
      <c r="B52" s="41"/>
      <c r="C52" s="41"/>
    </row>
    <row r="53" spans="1:3">
      <c r="A53" s="44"/>
      <c r="B53" s="41"/>
      <c r="C53" s="41"/>
    </row>
    <row r="54" spans="1:3">
      <c r="A54" s="44"/>
      <c r="B54" s="41"/>
      <c r="C54" s="41"/>
    </row>
    <row r="55" spans="1:3">
      <c r="A55" s="44"/>
      <c r="B55" s="41"/>
      <c r="C55" s="41"/>
    </row>
    <row r="56" spans="1:3">
      <c r="A56" s="44"/>
    </row>
  </sheetData>
  <sheetProtection algorithmName="SHA-512" hashValue="kf1UjlpxctOYcuB3QL4dppxR5A8A3T27JKdUuUQf/xcEIMPoUG3JXj/DnMSoepjdOP3+KrHvPEiWTmCelDZtNw==" saltValue="fXOv00bX/G4uha/B7j0YDQ==" spinCount="100000" sheet="1" selectLockedCells="1"/>
  <mergeCells count="7">
    <mergeCell ref="A12:A43"/>
    <mergeCell ref="C3:C6"/>
    <mergeCell ref="C23:C28"/>
    <mergeCell ref="B10:C14"/>
    <mergeCell ref="C16:C21"/>
    <mergeCell ref="C29:C32"/>
    <mergeCell ref="C33:C44"/>
  </mergeCells>
  <phoneticPr fontId="39"/>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X55"/>
  <sheetViews>
    <sheetView showZeros="0" view="pageBreakPreview" zoomScale="80" zoomScaleNormal="55" zoomScaleSheetLayoutView="80" workbookViewId="0"/>
  </sheetViews>
  <sheetFormatPr defaultColWidth="9" defaultRowHeight="18"/>
  <cols>
    <col min="1" max="1" width="0.75" style="21" customWidth="1"/>
    <col min="2" max="2" width="1.5" style="21" customWidth="1"/>
    <col min="3" max="4" width="6.625" style="21" customWidth="1"/>
    <col min="5" max="6" width="3.375" style="21" customWidth="1"/>
    <col min="7" max="9" width="6.625" style="21" customWidth="1"/>
    <col min="10" max="11" width="3.375" style="21" customWidth="1"/>
    <col min="12" max="12" width="6.625" style="21" customWidth="1"/>
    <col min="13" max="14" width="3.375" style="21" customWidth="1"/>
    <col min="15" max="15" width="6.625" style="21" customWidth="1"/>
    <col min="16" max="17" width="3.375" style="21" customWidth="1"/>
    <col min="18" max="18" width="6.625" style="21" customWidth="1"/>
    <col min="19" max="20" width="3.375" style="21" customWidth="1"/>
    <col min="21" max="21" width="6.625" style="21" customWidth="1"/>
    <col min="22" max="23" width="3.375" style="21" customWidth="1"/>
    <col min="24" max="24" width="0.5" style="21" customWidth="1"/>
    <col min="25" max="16384" width="9" style="21"/>
  </cols>
  <sheetData>
    <row r="1" spans="2:23" ht="38.25" customHeight="1" thickBot="1">
      <c r="C1" s="348" t="s">
        <v>436</v>
      </c>
      <c r="D1" s="349"/>
      <c r="E1" s="350"/>
      <c r="F1" s="351">
        <f>H8</f>
        <v>0</v>
      </c>
      <c r="G1" s="352"/>
      <c r="H1" s="352"/>
      <c r="I1" s="352"/>
      <c r="J1" s="353"/>
      <c r="K1" s="209"/>
      <c r="L1" s="210"/>
      <c r="M1" s="96"/>
      <c r="N1" s="96"/>
      <c r="O1" s="96"/>
      <c r="P1" s="96"/>
      <c r="Q1" s="96"/>
      <c r="R1" s="355" t="s">
        <v>527</v>
      </c>
      <c r="S1" s="355"/>
      <c r="T1" s="355"/>
      <c r="U1" s="355"/>
      <c r="V1" s="355"/>
      <c r="W1" s="355"/>
    </row>
    <row r="2" spans="2:23" ht="13.5" customHeight="1">
      <c r="C2" s="22"/>
      <c r="E2" s="23"/>
      <c r="F2" s="23"/>
      <c r="G2" s="23"/>
      <c r="M2" s="30"/>
      <c r="N2" s="30"/>
      <c r="O2" s="30"/>
      <c r="P2" s="30"/>
      <c r="Q2" s="30"/>
      <c r="R2" s="30"/>
      <c r="S2" s="30"/>
      <c r="T2" s="30"/>
    </row>
    <row r="3" spans="2:23" ht="18" customHeight="1">
      <c r="C3" s="354" t="s">
        <v>533</v>
      </c>
      <c r="D3" s="354"/>
      <c r="E3" s="354"/>
      <c r="F3" s="354"/>
      <c r="G3" s="354"/>
      <c r="H3" s="354"/>
      <c r="I3" s="354"/>
      <c r="J3" s="354"/>
      <c r="K3" s="354"/>
      <c r="L3" s="354"/>
      <c r="M3" s="354"/>
      <c r="N3" s="354"/>
      <c r="O3" s="354"/>
      <c r="P3" s="354"/>
      <c r="Q3" s="354"/>
      <c r="R3" s="354"/>
      <c r="S3" s="354"/>
      <c r="T3" s="354"/>
      <c r="U3" s="354"/>
      <c r="V3" s="354"/>
      <c r="W3" s="354"/>
    </row>
    <row r="4" spans="2:23" ht="18" customHeight="1">
      <c r="C4" s="354" t="s">
        <v>534</v>
      </c>
      <c r="D4" s="354"/>
      <c r="E4" s="354"/>
      <c r="F4" s="354"/>
      <c r="G4" s="354"/>
      <c r="H4" s="354"/>
      <c r="I4" s="354"/>
      <c r="J4" s="354"/>
      <c r="K4" s="354"/>
      <c r="L4" s="354"/>
      <c r="M4" s="354"/>
      <c r="N4" s="354"/>
      <c r="O4" s="354"/>
      <c r="P4" s="354"/>
      <c r="Q4" s="354"/>
      <c r="R4" s="354"/>
      <c r="S4" s="354"/>
      <c r="T4" s="354"/>
      <c r="U4" s="354"/>
      <c r="V4" s="354"/>
      <c r="W4" s="354"/>
    </row>
    <row r="5" spans="2:23" ht="18" customHeight="1">
      <c r="C5" s="24"/>
      <c r="D5" s="24"/>
      <c r="E5" s="24"/>
      <c r="F5" s="24"/>
      <c r="G5" s="24"/>
      <c r="H5" s="24"/>
      <c r="I5" s="24"/>
      <c r="J5" s="24"/>
      <c r="K5" s="24"/>
      <c r="L5" s="24"/>
      <c r="M5" s="24"/>
      <c r="N5" s="24"/>
      <c r="O5" s="24"/>
      <c r="P5" s="24"/>
      <c r="Q5" s="24"/>
      <c r="R5" s="362" t="str">
        <f>IF(入力シート!D6="","令和　　年　　月　　日",入力シート!D6)</f>
        <v>令和　　年　　月　　日</v>
      </c>
      <c r="S5" s="362"/>
      <c r="T5" s="362"/>
      <c r="U5" s="362"/>
      <c r="V5" s="362"/>
      <c r="W5" s="362"/>
    </row>
    <row r="6" spans="2:23" ht="6" customHeight="1">
      <c r="C6" s="24"/>
      <c r="D6" s="24"/>
      <c r="E6" s="24"/>
      <c r="F6" s="24"/>
      <c r="G6" s="24"/>
      <c r="H6" s="24"/>
      <c r="I6" s="24"/>
      <c r="J6" s="24"/>
      <c r="K6" s="24"/>
      <c r="L6" s="24"/>
      <c r="M6" s="24"/>
      <c r="N6" s="24"/>
      <c r="O6" s="24"/>
      <c r="P6" s="114"/>
      <c r="Q6" s="114"/>
      <c r="R6" s="114"/>
      <c r="S6" s="114"/>
      <c r="T6" s="114"/>
      <c r="U6" s="114"/>
      <c r="V6" s="114"/>
      <c r="W6" s="114"/>
    </row>
    <row r="7" spans="2:23" ht="18" customHeight="1">
      <c r="C7" s="24"/>
      <c r="D7" s="24"/>
      <c r="E7" s="24"/>
      <c r="F7" s="24"/>
      <c r="G7" s="24"/>
      <c r="H7" s="24"/>
      <c r="I7" s="24"/>
      <c r="J7" s="24"/>
      <c r="K7" s="24"/>
      <c r="L7" s="24"/>
      <c r="M7" s="24"/>
      <c r="N7" s="24"/>
      <c r="O7" s="24"/>
      <c r="P7" s="368" t="str">
        <f>IFERROR("※各証明書類 ："&amp;TEXT(EDATE(入力シート!D6,-3),"令和e年m月d日")&amp;"～のみ有効","")</f>
        <v/>
      </c>
      <c r="Q7" s="368"/>
      <c r="R7" s="368"/>
      <c r="S7" s="368"/>
      <c r="T7" s="368"/>
      <c r="U7" s="368"/>
      <c r="V7" s="368"/>
      <c r="W7" s="368"/>
    </row>
    <row r="8" spans="2:23" ht="18" customHeight="1">
      <c r="C8" s="25" t="s">
        <v>437</v>
      </c>
      <c r="D8" s="22"/>
      <c r="E8" s="22"/>
      <c r="F8" s="22"/>
      <c r="G8" s="22"/>
      <c r="H8" s="22"/>
      <c r="I8" s="22"/>
      <c r="J8" s="22"/>
      <c r="K8" s="22"/>
      <c r="M8" s="22"/>
      <c r="N8" s="22"/>
      <c r="O8" s="22"/>
      <c r="P8" s="22"/>
      <c r="Q8" s="22"/>
      <c r="R8" s="22"/>
      <c r="S8" s="22"/>
      <c r="T8" s="22"/>
      <c r="U8" s="34"/>
    </row>
    <row r="9" spans="2:23" ht="18" customHeight="1">
      <c r="C9" s="22"/>
      <c r="D9" s="22"/>
      <c r="E9" s="22"/>
      <c r="F9" s="22"/>
      <c r="I9" s="22"/>
      <c r="L9" s="22"/>
      <c r="M9" s="22"/>
      <c r="N9" s="22"/>
      <c r="O9" s="22"/>
      <c r="P9" s="22"/>
      <c r="Q9" s="22"/>
      <c r="R9" s="22"/>
      <c r="S9" s="22"/>
      <c r="T9" s="22"/>
      <c r="U9" s="34"/>
    </row>
    <row r="10" spans="2:23" ht="15.75" customHeight="1">
      <c r="C10" s="454" t="s">
        <v>526</v>
      </c>
      <c r="D10" s="455"/>
      <c r="E10" s="455"/>
      <c r="F10" s="455"/>
      <c r="G10" s="455"/>
      <c r="H10" s="455"/>
      <c r="I10" s="455"/>
      <c r="J10" s="455"/>
      <c r="K10" s="455"/>
      <c r="L10" s="455"/>
      <c r="M10" s="455"/>
      <c r="N10" s="455"/>
      <c r="O10" s="455"/>
      <c r="P10" s="455"/>
      <c r="Q10" s="455"/>
      <c r="R10" s="455"/>
      <c r="S10" s="455"/>
      <c r="T10" s="455"/>
      <c r="U10" s="455"/>
      <c r="V10" s="455"/>
      <c r="W10" s="455"/>
    </row>
    <row r="11" spans="2:23" ht="15.75" customHeight="1">
      <c r="C11" s="455"/>
      <c r="D11" s="455"/>
      <c r="E11" s="455"/>
      <c r="F11" s="455"/>
      <c r="G11" s="455"/>
      <c r="H11" s="455"/>
      <c r="I11" s="455"/>
      <c r="J11" s="455"/>
      <c r="K11" s="455"/>
      <c r="L11" s="455"/>
      <c r="M11" s="455"/>
      <c r="N11" s="455"/>
      <c r="O11" s="455"/>
      <c r="P11" s="455"/>
      <c r="Q11" s="455"/>
      <c r="R11" s="455"/>
      <c r="S11" s="455"/>
      <c r="T11" s="455"/>
      <c r="U11" s="455"/>
      <c r="V11" s="455"/>
      <c r="W11" s="455"/>
    </row>
    <row r="12" spans="2:23" ht="15.75" customHeight="1">
      <c r="C12" s="455"/>
      <c r="D12" s="455"/>
      <c r="E12" s="455"/>
      <c r="F12" s="455"/>
      <c r="G12" s="455"/>
      <c r="H12" s="455"/>
      <c r="I12" s="455"/>
      <c r="J12" s="455"/>
      <c r="K12" s="455"/>
      <c r="L12" s="455"/>
      <c r="M12" s="455"/>
      <c r="N12" s="455"/>
      <c r="O12" s="455"/>
      <c r="P12" s="455"/>
      <c r="Q12" s="455"/>
      <c r="R12" s="455"/>
      <c r="S12" s="455"/>
      <c r="T12" s="455"/>
      <c r="U12" s="455"/>
      <c r="V12" s="455"/>
      <c r="W12" s="455"/>
    </row>
    <row r="13" spans="2:23" ht="15.75" customHeight="1">
      <c r="C13" s="455"/>
      <c r="D13" s="455"/>
      <c r="E13" s="455"/>
      <c r="F13" s="455"/>
      <c r="G13" s="455"/>
      <c r="H13" s="455"/>
      <c r="I13" s="455"/>
      <c r="J13" s="455"/>
      <c r="K13" s="455"/>
      <c r="L13" s="455"/>
      <c r="M13" s="455"/>
      <c r="N13" s="455"/>
      <c r="O13" s="455"/>
      <c r="P13" s="455"/>
      <c r="Q13" s="455"/>
      <c r="R13" s="455"/>
      <c r="S13" s="455"/>
      <c r="T13" s="455"/>
      <c r="U13" s="455"/>
      <c r="V13" s="455"/>
      <c r="W13" s="455"/>
    </row>
    <row r="14" spans="2:23" ht="17.25" customHeight="1" thickBot="1">
      <c r="C14" s="26"/>
      <c r="D14" s="26"/>
      <c r="E14" s="26"/>
      <c r="F14" s="26"/>
      <c r="G14" s="26"/>
      <c r="H14" s="26"/>
      <c r="I14" s="26"/>
      <c r="J14" s="26"/>
      <c r="K14" s="26"/>
      <c r="L14" s="26"/>
      <c r="M14" s="26"/>
      <c r="N14" s="26"/>
      <c r="O14" s="26"/>
      <c r="P14" s="26"/>
      <c r="Q14" s="26"/>
      <c r="R14" s="26"/>
      <c r="S14" s="26"/>
      <c r="T14" s="26"/>
      <c r="U14" s="26"/>
    </row>
    <row r="15" spans="2:23" ht="24" customHeight="1">
      <c r="B15" s="27"/>
      <c r="C15" s="456" t="s">
        <v>3</v>
      </c>
      <c r="D15" s="457"/>
      <c r="E15" s="363" t="s">
        <v>594</v>
      </c>
      <c r="F15" s="364"/>
      <c r="G15" s="364"/>
      <c r="H15" s="365"/>
      <c r="I15" s="366">
        <f>入力シート!D12</f>
        <v>0</v>
      </c>
      <c r="J15" s="366"/>
      <c r="K15" s="366"/>
      <c r="L15" s="366"/>
      <c r="M15" s="366"/>
      <c r="N15" s="366"/>
      <c r="O15" s="366"/>
      <c r="P15" s="366"/>
      <c r="Q15" s="366"/>
      <c r="R15" s="366"/>
      <c r="S15" s="366"/>
      <c r="T15" s="366"/>
      <c r="U15" s="366"/>
      <c r="V15" s="366"/>
      <c r="W15" s="367"/>
    </row>
    <row r="16" spans="2:23" ht="24" customHeight="1">
      <c r="B16" s="27"/>
      <c r="C16" s="458"/>
      <c r="D16" s="459"/>
      <c r="E16" s="356" t="s">
        <v>571</v>
      </c>
      <c r="F16" s="356"/>
      <c r="G16" s="356"/>
      <c r="H16" s="356"/>
      <c r="I16" s="357">
        <f>入力シート!D13</f>
        <v>0</v>
      </c>
      <c r="J16" s="357"/>
      <c r="K16" s="357"/>
      <c r="L16" s="357"/>
      <c r="M16" s="357"/>
      <c r="N16" s="357"/>
      <c r="O16" s="357"/>
      <c r="P16" s="357"/>
      <c r="Q16" s="357"/>
      <c r="R16" s="357"/>
      <c r="S16" s="357"/>
      <c r="T16" s="357"/>
      <c r="U16" s="357"/>
      <c r="V16" s="357"/>
      <c r="W16" s="358"/>
    </row>
    <row r="17" spans="2:23">
      <c r="B17" s="27"/>
      <c r="C17" s="448" t="s">
        <v>438</v>
      </c>
      <c r="D17" s="449"/>
      <c r="E17" s="383" t="s">
        <v>572</v>
      </c>
      <c r="F17" s="383"/>
      <c r="G17" s="383"/>
      <c r="H17" s="383"/>
      <c r="I17" s="31" t="s">
        <v>439</v>
      </c>
      <c r="J17" s="359">
        <f>入力シート!D14</f>
        <v>0</v>
      </c>
      <c r="K17" s="360"/>
      <c r="L17" s="360"/>
      <c r="M17" s="360"/>
      <c r="N17" s="360"/>
      <c r="O17" s="360"/>
      <c r="P17" s="360"/>
      <c r="Q17" s="360"/>
      <c r="R17" s="360"/>
      <c r="S17" s="360"/>
      <c r="T17" s="360"/>
      <c r="U17" s="360"/>
      <c r="V17" s="360"/>
      <c r="W17" s="361"/>
    </row>
    <row r="18" spans="2:23" ht="24" customHeight="1">
      <c r="B18" s="27"/>
      <c r="C18" s="450"/>
      <c r="D18" s="451"/>
      <c r="E18" s="356"/>
      <c r="F18" s="356"/>
      <c r="G18" s="356"/>
      <c r="H18" s="356"/>
      <c r="I18" s="384" t="str">
        <f>入力シート!D18</f>
        <v/>
      </c>
      <c r="J18" s="384"/>
      <c r="K18" s="384"/>
      <c r="L18" s="384"/>
      <c r="M18" s="384"/>
      <c r="N18" s="384"/>
      <c r="O18" s="384"/>
      <c r="P18" s="384"/>
      <c r="Q18" s="384"/>
      <c r="R18" s="384"/>
      <c r="S18" s="384"/>
      <c r="T18" s="384"/>
      <c r="U18" s="384"/>
      <c r="V18" s="384"/>
      <c r="W18" s="385"/>
    </row>
    <row r="19" spans="2:23" ht="24" customHeight="1">
      <c r="B19" s="27"/>
      <c r="C19" s="450"/>
      <c r="D19" s="451"/>
      <c r="E19" s="356" t="s">
        <v>5</v>
      </c>
      <c r="F19" s="356"/>
      <c r="G19" s="356"/>
      <c r="H19" s="356"/>
      <c r="I19" s="357">
        <f>入力シート!D19</f>
        <v>0</v>
      </c>
      <c r="J19" s="357"/>
      <c r="K19" s="357"/>
      <c r="L19" s="357"/>
      <c r="M19" s="357"/>
      <c r="N19" s="357"/>
      <c r="O19" s="357"/>
      <c r="P19" s="357"/>
      <c r="Q19" s="357"/>
      <c r="R19" s="357"/>
      <c r="S19" s="357"/>
      <c r="T19" s="357"/>
      <c r="U19" s="357"/>
      <c r="V19" s="357"/>
      <c r="W19" s="358"/>
    </row>
    <row r="20" spans="2:23" ht="24" customHeight="1">
      <c r="B20" s="27"/>
      <c r="C20" s="450"/>
      <c r="D20" s="451"/>
      <c r="E20" s="356" t="s">
        <v>570</v>
      </c>
      <c r="F20" s="356"/>
      <c r="G20" s="356"/>
      <c r="H20" s="356"/>
      <c r="I20" s="357">
        <f>入力シート!D20</f>
        <v>0</v>
      </c>
      <c r="J20" s="357"/>
      <c r="K20" s="357"/>
      <c r="L20" s="357"/>
      <c r="M20" s="357"/>
      <c r="N20" s="357"/>
      <c r="O20" s="357"/>
      <c r="P20" s="357"/>
      <c r="Q20" s="357"/>
      <c r="R20" s="357"/>
      <c r="S20" s="357"/>
      <c r="T20" s="357"/>
      <c r="U20" s="357"/>
      <c r="V20" s="357"/>
      <c r="W20" s="358"/>
    </row>
    <row r="21" spans="2:23" ht="24" customHeight="1">
      <c r="B21" s="27"/>
      <c r="C21" s="450"/>
      <c r="D21" s="451"/>
      <c r="E21" s="356" t="s">
        <v>10</v>
      </c>
      <c r="F21" s="356"/>
      <c r="G21" s="356"/>
      <c r="H21" s="356"/>
      <c r="I21" s="357">
        <f>入力シート!D22</f>
        <v>0</v>
      </c>
      <c r="J21" s="357"/>
      <c r="K21" s="357"/>
      <c r="L21" s="357"/>
      <c r="M21" s="357"/>
      <c r="N21" s="357"/>
      <c r="O21" s="357"/>
      <c r="P21" s="357"/>
      <c r="Q21" s="357"/>
      <c r="R21" s="357"/>
      <c r="S21" s="357"/>
      <c r="T21" s="357"/>
      <c r="U21" s="357"/>
      <c r="V21" s="357"/>
      <c r="W21" s="358"/>
    </row>
    <row r="22" spans="2:23" ht="24" customHeight="1" thickBot="1">
      <c r="B22" s="27"/>
      <c r="C22" s="452"/>
      <c r="D22" s="453"/>
      <c r="E22" s="460" t="s">
        <v>11</v>
      </c>
      <c r="F22" s="460"/>
      <c r="G22" s="460"/>
      <c r="H22" s="460"/>
      <c r="I22" s="390">
        <f>入力シート!D23</f>
        <v>0</v>
      </c>
      <c r="J22" s="390"/>
      <c r="K22" s="390"/>
      <c r="L22" s="390"/>
      <c r="M22" s="390"/>
      <c r="N22" s="390"/>
      <c r="O22" s="390"/>
      <c r="P22" s="390"/>
      <c r="Q22" s="390"/>
      <c r="R22" s="390"/>
      <c r="S22" s="390"/>
      <c r="T22" s="390"/>
      <c r="U22" s="390"/>
      <c r="V22" s="390"/>
      <c r="W22" s="391"/>
    </row>
    <row r="23" spans="2:23" ht="24" customHeight="1">
      <c r="B23" s="27"/>
      <c r="C23" s="445" t="s">
        <v>13</v>
      </c>
      <c r="D23" s="446"/>
      <c r="E23" s="363" t="s">
        <v>594</v>
      </c>
      <c r="F23" s="364"/>
      <c r="G23" s="364"/>
      <c r="H23" s="365"/>
      <c r="I23" s="366">
        <f>入力シート!D27</f>
        <v>0</v>
      </c>
      <c r="J23" s="366"/>
      <c r="K23" s="366"/>
      <c r="L23" s="366"/>
      <c r="M23" s="366"/>
      <c r="N23" s="366"/>
      <c r="O23" s="366"/>
      <c r="P23" s="366"/>
      <c r="Q23" s="366"/>
      <c r="R23" s="366"/>
      <c r="S23" s="366"/>
      <c r="T23" s="366"/>
      <c r="U23" s="366"/>
      <c r="V23" s="366"/>
      <c r="W23" s="367"/>
    </row>
    <row r="24" spans="2:23" ht="24" customHeight="1">
      <c r="B24" s="27"/>
      <c r="C24" s="447"/>
      <c r="D24" s="354"/>
      <c r="E24" s="356" t="s">
        <v>571</v>
      </c>
      <c r="F24" s="356"/>
      <c r="G24" s="356"/>
      <c r="H24" s="356"/>
      <c r="I24" s="357">
        <f>入力シート!D28</f>
        <v>0</v>
      </c>
      <c r="J24" s="357"/>
      <c r="K24" s="357"/>
      <c r="L24" s="357"/>
      <c r="M24" s="357"/>
      <c r="N24" s="357"/>
      <c r="O24" s="357"/>
      <c r="P24" s="357"/>
      <c r="Q24" s="357"/>
      <c r="R24" s="357"/>
      <c r="S24" s="357"/>
      <c r="T24" s="357"/>
      <c r="U24" s="357"/>
      <c r="V24" s="357"/>
      <c r="W24" s="358"/>
    </row>
    <row r="25" spans="2:23">
      <c r="B25" s="27"/>
      <c r="C25" s="381" t="s">
        <v>440</v>
      </c>
      <c r="D25" s="382"/>
      <c r="E25" s="383" t="s">
        <v>572</v>
      </c>
      <c r="F25" s="383"/>
      <c r="G25" s="383"/>
      <c r="H25" s="383"/>
      <c r="I25" s="31" t="s">
        <v>439</v>
      </c>
      <c r="J25" s="359">
        <f>入力シート!D29</f>
        <v>0</v>
      </c>
      <c r="K25" s="360"/>
      <c r="L25" s="360"/>
      <c r="M25" s="360"/>
      <c r="N25" s="360"/>
      <c r="O25" s="360"/>
      <c r="P25" s="360"/>
      <c r="Q25" s="360"/>
      <c r="R25" s="360"/>
      <c r="S25" s="360"/>
      <c r="T25" s="360"/>
      <c r="U25" s="360"/>
      <c r="V25" s="360"/>
      <c r="W25" s="361"/>
    </row>
    <row r="26" spans="2:23" ht="24" customHeight="1">
      <c r="B26" s="27"/>
      <c r="C26" s="381"/>
      <c r="D26" s="382"/>
      <c r="E26" s="356"/>
      <c r="F26" s="356"/>
      <c r="G26" s="356"/>
      <c r="H26" s="356"/>
      <c r="I26" s="384" t="str">
        <f>入力シート!D33</f>
        <v/>
      </c>
      <c r="J26" s="384"/>
      <c r="K26" s="384"/>
      <c r="L26" s="384"/>
      <c r="M26" s="384"/>
      <c r="N26" s="384"/>
      <c r="O26" s="384"/>
      <c r="P26" s="384"/>
      <c r="Q26" s="384"/>
      <c r="R26" s="384"/>
      <c r="S26" s="384"/>
      <c r="T26" s="384"/>
      <c r="U26" s="384"/>
      <c r="V26" s="384"/>
      <c r="W26" s="385"/>
    </row>
    <row r="27" spans="2:23" ht="24" customHeight="1">
      <c r="B27" s="27"/>
      <c r="C27" s="381"/>
      <c r="D27" s="382"/>
      <c r="E27" s="356" t="s">
        <v>652</v>
      </c>
      <c r="F27" s="356"/>
      <c r="G27" s="356"/>
      <c r="H27" s="356"/>
      <c r="I27" s="357">
        <f>入力シート!D34</f>
        <v>0</v>
      </c>
      <c r="J27" s="357"/>
      <c r="K27" s="357"/>
      <c r="L27" s="357"/>
      <c r="M27" s="357"/>
      <c r="N27" s="357"/>
      <c r="O27" s="357"/>
      <c r="P27" s="357"/>
      <c r="Q27" s="357"/>
      <c r="R27" s="357"/>
      <c r="S27" s="357"/>
      <c r="T27" s="357"/>
      <c r="U27" s="357"/>
      <c r="V27" s="357"/>
      <c r="W27" s="358"/>
    </row>
    <row r="28" spans="2:23" ht="24" customHeight="1">
      <c r="B28" s="27"/>
      <c r="C28" s="381"/>
      <c r="D28" s="382"/>
      <c r="E28" s="356" t="s">
        <v>653</v>
      </c>
      <c r="F28" s="356"/>
      <c r="G28" s="356"/>
      <c r="H28" s="356"/>
      <c r="I28" s="357">
        <f>入力シート!D35</f>
        <v>0</v>
      </c>
      <c r="J28" s="357"/>
      <c r="K28" s="357"/>
      <c r="L28" s="357"/>
      <c r="M28" s="357"/>
      <c r="N28" s="357"/>
      <c r="O28" s="357"/>
      <c r="P28" s="357"/>
      <c r="Q28" s="357"/>
      <c r="R28" s="357"/>
      <c r="S28" s="357"/>
      <c r="T28" s="357"/>
      <c r="U28" s="357"/>
      <c r="V28" s="357"/>
      <c r="W28" s="358"/>
    </row>
    <row r="29" spans="2:23" ht="24" customHeight="1">
      <c r="B29" s="27"/>
      <c r="C29" s="381"/>
      <c r="D29" s="382"/>
      <c r="E29" s="356" t="s">
        <v>10</v>
      </c>
      <c r="F29" s="356"/>
      <c r="G29" s="356"/>
      <c r="H29" s="356"/>
      <c r="I29" s="357">
        <f>入力シート!D36</f>
        <v>0</v>
      </c>
      <c r="J29" s="357"/>
      <c r="K29" s="357"/>
      <c r="L29" s="357"/>
      <c r="M29" s="357"/>
      <c r="N29" s="357"/>
      <c r="O29" s="357"/>
      <c r="P29" s="357"/>
      <c r="Q29" s="357"/>
      <c r="R29" s="357"/>
      <c r="S29" s="357"/>
      <c r="T29" s="357"/>
      <c r="U29" s="357"/>
      <c r="V29" s="357"/>
      <c r="W29" s="358"/>
    </row>
    <row r="30" spans="2:23" ht="24" customHeight="1" thickBot="1">
      <c r="B30" s="27"/>
      <c r="C30" s="381"/>
      <c r="D30" s="382"/>
      <c r="E30" s="369" t="s">
        <v>11</v>
      </c>
      <c r="F30" s="369"/>
      <c r="G30" s="369"/>
      <c r="H30" s="369"/>
      <c r="I30" s="370">
        <f>入力シート!D37</f>
        <v>0</v>
      </c>
      <c r="J30" s="370"/>
      <c r="K30" s="370"/>
      <c r="L30" s="370"/>
      <c r="M30" s="370"/>
      <c r="N30" s="370"/>
      <c r="O30" s="370"/>
      <c r="P30" s="370"/>
      <c r="Q30" s="370"/>
      <c r="R30" s="370"/>
      <c r="S30" s="370"/>
      <c r="T30" s="370"/>
      <c r="U30" s="370"/>
      <c r="V30" s="370"/>
      <c r="W30" s="371"/>
    </row>
    <row r="31" spans="2:23" ht="24" customHeight="1" thickBot="1">
      <c r="B31" s="27"/>
      <c r="C31" s="372" t="s">
        <v>509</v>
      </c>
      <c r="D31" s="373"/>
      <c r="E31" s="373"/>
      <c r="F31" s="373"/>
      <c r="G31" s="373"/>
      <c r="H31" s="373"/>
      <c r="I31" s="374">
        <f>入力シート!D40</f>
        <v>0</v>
      </c>
      <c r="J31" s="375"/>
      <c r="K31" s="375"/>
      <c r="L31" s="375"/>
      <c r="M31" s="375"/>
      <c r="N31" s="375"/>
      <c r="O31" s="375"/>
      <c r="P31" s="375"/>
      <c r="Q31" s="375"/>
      <c r="R31" s="375"/>
      <c r="S31" s="375"/>
      <c r="T31" s="375"/>
      <c r="U31" s="375"/>
      <c r="V31" s="375"/>
      <c r="W31" s="376"/>
    </row>
    <row r="32" spans="2:23" ht="24" customHeight="1">
      <c r="B32" s="27"/>
      <c r="C32" s="377" t="s">
        <v>14</v>
      </c>
      <c r="D32" s="378"/>
      <c r="E32" s="378"/>
      <c r="F32" s="378"/>
      <c r="G32" s="378"/>
      <c r="H32" s="378"/>
      <c r="I32" s="379">
        <f>入力シート!D43</f>
        <v>0</v>
      </c>
      <c r="J32" s="379"/>
      <c r="K32" s="379"/>
      <c r="L32" s="379"/>
      <c r="M32" s="379"/>
      <c r="N32" s="379"/>
      <c r="O32" s="379"/>
      <c r="P32" s="379"/>
      <c r="Q32" s="379"/>
      <c r="R32" s="379"/>
      <c r="S32" s="379"/>
      <c r="T32" s="379"/>
      <c r="U32" s="379"/>
      <c r="V32" s="379"/>
      <c r="W32" s="380"/>
    </row>
    <row r="33" spans="1:24" ht="24" customHeight="1">
      <c r="B33" s="24"/>
      <c r="C33" s="386" t="s">
        <v>15</v>
      </c>
      <c r="D33" s="387"/>
      <c r="E33" s="387"/>
      <c r="F33" s="387"/>
      <c r="G33" s="387"/>
      <c r="H33" s="387"/>
      <c r="I33" s="357">
        <f>入力シート!D44</f>
        <v>0</v>
      </c>
      <c r="J33" s="357"/>
      <c r="K33" s="357"/>
      <c r="L33" s="357"/>
      <c r="M33" s="357"/>
      <c r="N33" s="357"/>
      <c r="O33" s="357"/>
      <c r="P33" s="357"/>
      <c r="Q33" s="357"/>
      <c r="R33" s="357"/>
      <c r="S33" s="357"/>
      <c r="T33" s="357"/>
      <c r="U33" s="357"/>
      <c r="V33" s="357"/>
      <c r="W33" s="358"/>
    </row>
    <row r="34" spans="1:24" ht="24" customHeight="1" thickBot="1">
      <c r="B34" s="24"/>
      <c r="C34" s="388" t="s">
        <v>16</v>
      </c>
      <c r="D34" s="389"/>
      <c r="E34" s="389"/>
      <c r="F34" s="389"/>
      <c r="G34" s="389"/>
      <c r="H34" s="389"/>
      <c r="I34" s="390">
        <f>入力シート!D45</f>
        <v>0</v>
      </c>
      <c r="J34" s="390"/>
      <c r="K34" s="390"/>
      <c r="L34" s="390"/>
      <c r="M34" s="390"/>
      <c r="N34" s="390"/>
      <c r="O34" s="390"/>
      <c r="P34" s="390"/>
      <c r="Q34" s="390"/>
      <c r="R34" s="390"/>
      <c r="S34" s="390"/>
      <c r="T34" s="390"/>
      <c r="U34" s="390"/>
      <c r="V34" s="390"/>
      <c r="W34" s="391"/>
    </row>
    <row r="35" spans="1:24" ht="17.25" customHeight="1">
      <c r="B35" s="28"/>
      <c r="C35" s="22"/>
      <c r="D35" s="22"/>
      <c r="E35" s="22"/>
      <c r="F35" s="22"/>
      <c r="G35" s="22"/>
      <c r="H35" s="29"/>
      <c r="I35" s="29"/>
      <c r="J35" s="29"/>
      <c r="K35" s="29"/>
      <c r="L35" s="29"/>
      <c r="M35" s="32"/>
      <c r="N35" s="32"/>
      <c r="O35" s="32"/>
      <c r="P35" s="32"/>
      <c r="Q35" s="32"/>
      <c r="R35" s="32"/>
      <c r="S35" s="32"/>
      <c r="T35" s="32"/>
      <c r="U35" s="188"/>
    </row>
    <row r="36" spans="1:24" ht="24.75" customHeight="1">
      <c r="C36" s="392" t="s">
        <v>441</v>
      </c>
      <c r="D36" s="393"/>
      <c r="E36" s="394">
        <f>入力シート!D49</f>
        <v>0</v>
      </c>
      <c r="F36" s="395"/>
      <c r="G36" s="395"/>
      <c r="H36" s="395"/>
      <c r="I36" s="395"/>
      <c r="J36" s="396" t="s">
        <v>442</v>
      </c>
      <c r="K36" s="393"/>
      <c r="M36" s="392" t="s">
        <v>21</v>
      </c>
      <c r="N36" s="396"/>
      <c r="O36" s="393"/>
      <c r="P36" s="396">
        <f>入力シート!D52</f>
        <v>0</v>
      </c>
      <c r="Q36" s="396"/>
      <c r="R36" s="396"/>
      <c r="S36" s="396"/>
      <c r="T36" s="396"/>
      <c r="U36" s="396"/>
      <c r="V36" s="396"/>
      <c r="W36" s="393"/>
    </row>
    <row r="37" spans="1:24" ht="24.75" customHeight="1">
      <c r="C37" s="392" t="s">
        <v>443</v>
      </c>
      <c r="D37" s="393"/>
      <c r="E37" s="394">
        <f>入力シート!D50</f>
        <v>0</v>
      </c>
      <c r="F37" s="395"/>
      <c r="G37" s="395"/>
      <c r="H37" s="395"/>
      <c r="I37" s="395"/>
      <c r="J37" s="396" t="s">
        <v>442</v>
      </c>
      <c r="K37" s="393"/>
      <c r="M37" s="397" t="s">
        <v>22</v>
      </c>
      <c r="N37" s="398"/>
      <c r="O37" s="399"/>
      <c r="P37" s="400">
        <f>入力シート!D53</f>
        <v>0</v>
      </c>
      <c r="Q37" s="400"/>
      <c r="R37" s="400"/>
      <c r="S37" s="400"/>
      <c r="T37" s="400"/>
      <c r="U37" s="400"/>
      <c r="V37" s="400"/>
      <c r="W37" s="401"/>
    </row>
    <row r="38" spans="1:24" ht="24.75" customHeight="1">
      <c r="C38" s="402" t="s">
        <v>444</v>
      </c>
      <c r="D38" s="403"/>
      <c r="E38" s="404">
        <f>入力シート!D51</f>
        <v>0</v>
      </c>
      <c r="F38" s="405"/>
      <c r="G38" s="405"/>
      <c r="H38" s="405"/>
      <c r="I38" s="405"/>
      <c r="J38" s="398" t="s">
        <v>442</v>
      </c>
      <c r="K38" s="399"/>
      <c r="M38" s="406" t="s">
        <v>23</v>
      </c>
      <c r="N38" s="407"/>
      <c r="O38" s="408"/>
      <c r="P38" s="409">
        <f>入力シート!D55</f>
        <v>0</v>
      </c>
      <c r="Q38" s="409"/>
      <c r="R38" s="409"/>
      <c r="S38" s="409"/>
      <c r="T38" s="409"/>
      <c r="U38" s="409"/>
      <c r="V38" s="409"/>
      <c r="W38" s="410"/>
    </row>
    <row r="39" spans="1:24" ht="14.25" customHeight="1">
      <c r="C39" s="21" t="str">
        <f>"【"&amp;入力シート!D48&amp;"】"</f>
        <v>【】</v>
      </c>
      <c r="M39" s="33" t="s">
        <v>445</v>
      </c>
    </row>
    <row r="40" spans="1:24" ht="9" customHeight="1" thickBot="1">
      <c r="C40" s="23"/>
      <c r="D40" s="23"/>
      <c r="E40" s="23"/>
      <c r="F40" s="23"/>
      <c r="G40" s="23"/>
      <c r="H40" s="23"/>
      <c r="I40" s="189"/>
      <c r="J40" s="23"/>
      <c r="K40" s="23"/>
      <c r="L40" s="190"/>
      <c r="M40" s="190"/>
      <c r="N40" s="190"/>
      <c r="O40" s="190"/>
      <c r="P40" s="190"/>
      <c r="Q40" s="190"/>
      <c r="R40" s="190"/>
      <c r="S40" s="190"/>
      <c r="T40" s="190"/>
      <c r="U40" s="190"/>
    </row>
    <row r="41" spans="1:24" ht="16.5" customHeight="1">
      <c r="C41" s="419" t="s">
        <v>446</v>
      </c>
      <c r="D41" s="420"/>
      <c r="E41" s="425" t="s">
        <v>26</v>
      </c>
      <c r="F41" s="426"/>
      <c r="G41" s="427"/>
      <c r="H41" s="429" t="str">
        <f>入力シート!D58&amp;"（"&amp;入力シート!D59&amp;"）"</f>
        <v>（）</v>
      </c>
      <c r="I41" s="429"/>
      <c r="J41" s="429"/>
      <c r="K41" s="429"/>
      <c r="L41" s="429"/>
      <c r="M41" s="429"/>
      <c r="N41" s="429"/>
      <c r="O41" s="411" t="s">
        <v>27</v>
      </c>
      <c r="P41" s="429" t="str">
        <f>入力シート!D60&amp;"（"&amp;入力シート!D61&amp;"）"</f>
        <v>（）</v>
      </c>
      <c r="Q41" s="429"/>
      <c r="R41" s="429"/>
      <c r="S41" s="429"/>
      <c r="T41" s="429"/>
      <c r="U41" s="429"/>
      <c r="V41" s="429"/>
      <c r="W41" s="437"/>
      <c r="X41" s="28"/>
    </row>
    <row r="42" spans="1:24" ht="16.5" customHeight="1">
      <c r="C42" s="421"/>
      <c r="D42" s="422"/>
      <c r="E42" s="406"/>
      <c r="F42" s="407"/>
      <c r="G42" s="428"/>
      <c r="H42" s="430"/>
      <c r="I42" s="430"/>
      <c r="J42" s="430"/>
      <c r="K42" s="430"/>
      <c r="L42" s="430"/>
      <c r="M42" s="430"/>
      <c r="N42" s="430"/>
      <c r="O42" s="412"/>
      <c r="P42" s="430"/>
      <c r="Q42" s="430"/>
      <c r="R42" s="430"/>
      <c r="S42" s="430"/>
      <c r="T42" s="430"/>
      <c r="U42" s="430"/>
      <c r="V42" s="430"/>
      <c r="W42" s="438"/>
    </row>
    <row r="43" spans="1:24" ht="16.5" customHeight="1">
      <c r="C43" s="421"/>
      <c r="D43" s="422"/>
      <c r="E43" s="439" t="s">
        <v>28</v>
      </c>
      <c r="F43" s="440"/>
      <c r="G43" s="441"/>
      <c r="H43" s="442" t="s">
        <v>29</v>
      </c>
      <c r="I43" s="443"/>
      <c r="J43" s="443"/>
      <c r="K43" s="443"/>
      <c r="L43" s="443"/>
      <c r="M43" s="443"/>
      <c r="N43" s="443"/>
      <c r="O43" s="442" t="s">
        <v>685</v>
      </c>
      <c r="P43" s="443"/>
      <c r="Q43" s="443"/>
      <c r="R43" s="443"/>
      <c r="S43" s="443"/>
      <c r="T43" s="443"/>
      <c r="U43" s="443"/>
      <c r="V43" s="443"/>
      <c r="W43" s="444"/>
    </row>
    <row r="44" spans="1:24" ht="16.5" customHeight="1">
      <c r="C44" s="421"/>
      <c r="D44" s="422"/>
      <c r="E44" s="431">
        <f>入力シート!D62</f>
        <v>0</v>
      </c>
      <c r="F44" s="432"/>
      <c r="G44" s="433"/>
      <c r="H44" s="413">
        <f>入力シート!D63</f>
        <v>0</v>
      </c>
      <c r="I44" s="414"/>
      <c r="J44" s="414"/>
      <c r="K44" s="414"/>
      <c r="L44" s="414"/>
      <c r="M44" s="414"/>
      <c r="N44" s="414"/>
      <c r="O44" s="413">
        <f>入力シート!D64</f>
        <v>0</v>
      </c>
      <c r="P44" s="414"/>
      <c r="Q44" s="414"/>
      <c r="R44" s="414"/>
      <c r="S44" s="414"/>
      <c r="T44" s="414"/>
      <c r="U44" s="414"/>
      <c r="V44" s="414"/>
      <c r="W44" s="417"/>
    </row>
    <row r="45" spans="1:24" ht="16.5" customHeight="1" thickBot="1">
      <c r="C45" s="423"/>
      <c r="D45" s="424"/>
      <c r="E45" s="434"/>
      <c r="F45" s="435"/>
      <c r="G45" s="436"/>
      <c r="H45" s="415"/>
      <c r="I45" s="416"/>
      <c r="J45" s="416"/>
      <c r="K45" s="416"/>
      <c r="L45" s="416"/>
      <c r="M45" s="416"/>
      <c r="N45" s="416"/>
      <c r="O45" s="415"/>
      <c r="P45" s="416"/>
      <c r="Q45" s="416"/>
      <c r="R45" s="416"/>
      <c r="S45" s="416"/>
      <c r="T45" s="416"/>
      <c r="U45" s="416"/>
      <c r="V45" s="416"/>
      <c r="W45" s="418"/>
    </row>
    <row r="46" spans="1:24" ht="8.25" customHeight="1">
      <c r="C46" s="189"/>
      <c r="D46" s="189"/>
      <c r="E46" s="189"/>
      <c r="F46" s="189"/>
      <c r="G46" s="189"/>
      <c r="H46" s="189"/>
      <c r="I46" s="189"/>
      <c r="J46" s="189"/>
      <c r="K46" s="189"/>
      <c r="L46" s="189"/>
      <c r="M46" s="189"/>
      <c r="N46" s="189"/>
      <c r="O46" s="189"/>
      <c r="P46" s="189"/>
      <c r="Q46" s="189"/>
      <c r="R46" s="189"/>
      <c r="S46" s="189"/>
      <c r="T46" s="189"/>
      <c r="U46" s="189"/>
    </row>
    <row r="47" spans="1:24">
      <c r="A47" s="28"/>
      <c r="B47" s="28"/>
      <c r="C47" s="28"/>
    </row>
    <row r="48" spans="1:24">
      <c r="A48" s="28"/>
      <c r="B48" s="28"/>
      <c r="C48" s="28"/>
    </row>
    <row r="49" spans="1:3">
      <c r="A49" s="28"/>
      <c r="B49" s="28"/>
      <c r="C49" s="28"/>
    </row>
    <row r="50" spans="1:3">
      <c r="A50" s="28"/>
      <c r="B50" s="28"/>
      <c r="C50" s="28"/>
    </row>
    <row r="51" spans="1:3">
      <c r="A51" s="28"/>
      <c r="B51" s="28"/>
      <c r="C51" s="28"/>
    </row>
    <row r="52" spans="1:3">
      <c r="A52" s="28"/>
      <c r="B52" s="28"/>
      <c r="C52" s="28"/>
    </row>
    <row r="53" spans="1:3">
      <c r="A53" s="28"/>
      <c r="B53" s="28"/>
      <c r="C53" s="28"/>
    </row>
    <row r="54" spans="1:3">
      <c r="A54" s="28"/>
      <c r="B54" s="28"/>
      <c r="C54" s="28"/>
    </row>
    <row r="55" spans="1:3">
      <c r="A55" s="28"/>
      <c r="B55" s="28"/>
      <c r="C55" s="28"/>
    </row>
  </sheetData>
  <sheetProtection algorithmName="SHA-512" hashValue="kZ2VBUV8ZwKZM77d8L/TTAx4ogn4BsqN1TTkh8Boatg8pkQ004jfasow38vHfCZ3tEjuwuD7cXFg2zugnjtLVg==" saltValue="X+26JfEWHBCdnfWt0YRxCA==" spinCount="100000" sheet="1" selectLockedCells="1"/>
  <mergeCells count="76">
    <mergeCell ref="C23:D24"/>
    <mergeCell ref="C17:D22"/>
    <mergeCell ref="E17:H18"/>
    <mergeCell ref="C10:W13"/>
    <mergeCell ref="C15:D16"/>
    <mergeCell ref="E23:H23"/>
    <mergeCell ref="I23:W23"/>
    <mergeCell ref="E24:H24"/>
    <mergeCell ref="I24:W24"/>
    <mergeCell ref="I18:W18"/>
    <mergeCell ref="E21:H21"/>
    <mergeCell ref="I21:W21"/>
    <mergeCell ref="E22:H22"/>
    <mergeCell ref="I22:W22"/>
    <mergeCell ref="E19:H19"/>
    <mergeCell ref="I19:W19"/>
    <mergeCell ref="O41:O42"/>
    <mergeCell ref="H44:N45"/>
    <mergeCell ref="O44:W45"/>
    <mergeCell ref="C41:D45"/>
    <mergeCell ref="E41:G42"/>
    <mergeCell ref="H41:N42"/>
    <mergeCell ref="E44:G45"/>
    <mergeCell ref="P41:W42"/>
    <mergeCell ref="E43:G43"/>
    <mergeCell ref="H43:N43"/>
    <mergeCell ref="O43:W43"/>
    <mergeCell ref="C38:D38"/>
    <mergeCell ref="E38:I38"/>
    <mergeCell ref="J38:K38"/>
    <mergeCell ref="M38:O38"/>
    <mergeCell ref="P38:W38"/>
    <mergeCell ref="C37:D37"/>
    <mergeCell ref="E37:I37"/>
    <mergeCell ref="J37:K37"/>
    <mergeCell ref="M37:O37"/>
    <mergeCell ref="P37:W37"/>
    <mergeCell ref="C33:H33"/>
    <mergeCell ref="I33:W33"/>
    <mergeCell ref="C34:H34"/>
    <mergeCell ref="I34:W34"/>
    <mergeCell ref="C36:D36"/>
    <mergeCell ref="E36:I36"/>
    <mergeCell ref="J36:K36"/>
    <mergeCell ref="M36:O36"/>
    <mergeCell ref="P36:W36"/>
    <mergeCell ref="E30:H30"/>
    <mergeCell ref="I30:W30"/>
    <mergeCell ref="C31:H31"/>
    <mergeCell ref="I31:W31"/>
    <mergeCell ref="C32:H32"/>
    <mergeCell ref="I32:W32"/>
    <mergeCell ref="C25:D30"/>
    <mergeCell ref="E25:H26"/>
    <mergeCell ref="E28:H28"/>
    <mergeCell ref="I28:W28"/>
    <mergeCell ref="J25:W25"/>
    <mergeCell ref="I26:W26"/>
    <mergeCell ref="E29:H29"/>
    <mergeCell ref="I29:W29"/>
    <mergeCell ref="E27:H27"/>
    <mergeCell ref="I27:W27"/>
    <mergeCell ref="C1:E1"/>
    <mergeCell ref="F1:J1"/>
    <mergeCell ref="C3:W3"/>
    <mergeCell ref="R1:W1"/>
    <mergeCell ref="E20:H20"/>
    <mergeCell ref="I20:W20"/>
    <mergeCell ref="J17:W17"/>
    <mergeCell ref="C4:W4"/>
    <mergeCell ref="R5:W5"/>
    <mergeCell ref="E15:H15"/>
    <mergeCell ref="I15:W15"/>
    <mergeCell ref="E16:H16"/>
    <mergeCell ref="I16:W16"/>
    <mergeCell ref="P7:W7"/>
  </mergeCells>
  <phoneticPr fontId="39"/>
  <conditionalFormatting sqref="F1:J1">
    <cfRule type="cellIs" dxfId="28" priority="4" operator="equal">
      <formula>0</formula>
    </cfRule>
  </conditionalFormatting>
  <conditionalFormatting sqref="I23:W30">
    <cfRule type="cellIs" dxfId="27" priority="3" operator="equal">
      <formula>0</formula>
    </cfRule>
  </conditionalFormatting>
  <printOptions horizontalCentered="1"/>
  <pageMargins left="0.78680555555555598" right="0.31458333333333299" top="0.39305555555555599" bottom="0.39305555555555599" header="0.51180555555555596" footer="0.51180555555555596"/>
  <pageSetup paperSize="9" scale="82" firstPageNumber="0" fitToHeight="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2DA0-B855-4146-92AB-47F2EF23D598}">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27" customWidth="1"/>
    <col min="4" max="21" width="2.125" style="27"/>
    <col min="22" max="22" width="2.125" style="27" customWidth="1"/>
    <col min="23" max="16384" width="2.125" style="27"/>
  </cols>
  <sheetData>
    <row r="1" spans="1:43" ht="15" customHeight="1">
      <c r="A1" s="472" t="s">
        <v>432</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row>
    <row r="2" spans="1:43" ht="15" customHeight="1">
      <c r="A2" s="472"/>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row>
    <row r="3" spans="1:43" ht="15"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4" spans="1:43" ht="19.5" customHeight="1">
      <c r="V4" s="473" t="str">
        <f>IF(入力シート!D6="","令和　　年　　月　　日",入力シート!D6)</f>
        <v>令和　　年　　月　　日</v>
      </c>
      <c r="W4" s="473"/>
      <c r="X4" s="473"/>
      <c r="Y4" s="473"/>
      <c r="Z4" s="473"/>
      <c r="AA4" s="473"/>
      <c r="AB4" s="473"/>
      <c r="AC4" s="473"/>
      <c r="AD4" s="473"/>
      <c r="AE4" s="473"/>
      <c r="AF4" s="473"/>
      <c r="AG4" s="473"/>
      <c r="AH4" s="473"/>
      <c r="AI4" s="473"/>
      <c r="AJ4" s="473"/>
      <c r="AK4" s="473"/>
      <c r="AL4" s="473"/>
      <c r="AM4" s="116"/>
      <c r="AN4" s="116"/>
      <c r="AO4" s="116"/>
      <c r="AP4" s="116"/>
      <c r="AQ4" s="116"/>
    </row>
    <row r="5" spans="1:43" ht="24" customHeight="1">
      <c r="A5" s="34"/>
      <c r="B5" s="34" t="s">
        <v>437</v>
      </c>
      <c r="C5" s="34"/>
      <c r="D5" s="34"/>
      <c r="E5" s="34"/>
      <c r="F5" s="34"/>
      <c r="G5" s="34"/>
      <c r="H5" s="34"/>
      <c r="I5" s="34"/>
      <c r="J5" s="34"/>
      <c r="K5" s="34"/>
      <c r="L5" s="34"/>
      <c r="M5" s="34"/>
      <c r="N5" s="117"/>
      <c r="O5" s="117"/>
      <c r="P5" s="117"/>
      <c r="Q5" s="117"/>
      <c r="R5" s="117"/>
      <c r="S5" s="117"/>
      <c r="T5" s="117"/>
      <c r="U5" s="117"/>
      <c r="V5" s="117"/>
      <c r="W5" s="117"/>
      <c r="X5" s="117"/>
      <c r="Y5" s="117"/>
      <c r="Z5" s="117"/>
      <c r="AA5" s="117"/>
      <c r="AB5" s="117"/>
      <c r="AC5" s="117"/>
      <c r="AD5" s="117"/>
      <c r="AE5" s="117"/>
      <c r="AF5" s="117"/>
      <c r="AG5" s="117"/>
      <c r="AH5" s="117"/>
      <c r="AI5" s="117"/>
      <c r="AJ5" s="117"/>
      <c r="AK5" s="24"/>
      <c r="AL5" s="24"/>
      <c r="AM5" s="24"/>
    </row>
    <row r="6" spans="1:43" ht="18" customHeight="1">
      <c r="N6" s="24"/>
      <c r="O6" s="24"/>
      <c r="P6" s="24"/>
      <c r="Q6" s="24"/>
      <c r="R6" s="24"/>
      <c r="S6" s="24"/>
      <c r="T6" s="24"/>
      <c r="U6" s="24"/>
      <c r="V6" s="24"/>
      <c r="W6" s="24"/>
      <c r="X6" s="24"/>
      <c r="Y6" s="24"/>
      <c r="Z6" s="24"/>
      <c r="AA6" s="24"/>
      <c r="AB6" s="24"/>
      <c r="AC6" s="24"/>
      <c r="AD6" s="24"/>
      <c r="AE6" s="24"/>
      <c r="AF6" s="24"/>
      <c r="AG6" s="24"/>
      <c r="AH6" s="24"/>
      <c r="AI6" s="24"/>
      <c r="AJ6" s="24"/>
      <c r="AK6" s="24"/>
      <c r="AL6" s="24"/>
      <c r="AM6" s="24"/>
    </row>
    <row r="7" spans="1:43" ht="19.5" customHeight="1">
      <c r="B7" s="465" t="s">
        <v>447</v>
      </c>
      <c r="C7" s="465"/>
      <c r="D7" s="465"/>
      <c r="E7" s="465"/>
      <c r="F7" s="465"/>
      <c r="G7" s="25"/>
      <c r="H7" s="414" t="s">
        <v>649</v>
      </c>
      <c r="I7" s="414"/>
      <c r="J7" s="414"/>
      <c r="K7" s="414"/>
      <c r="L7" s="414"/>
      <c r="M7" s="414"/>
      <c r="N7" s="414"/>
      <c r="O7" s="474">
        <f>入力シート!D13</f>
        <v>0</v>
      </c>
      <c r="P7" s="474"/>
      <c r="Q7" s="474"/>
      <c r="R7" s="474"/>
      <c r="S7" s="474"/>
      <c r="T7" s="474"/>
      <c r="U7" s="474"/>
      <c r="V7" s="474"/>
      <c r="W7" s="474"/>
      <c r="X7" s="474"/>
      <c r="Y7" s="474"/>
      <c r="Z7" s="474"/>
      <c r="AA7" s="474"/>
      <c r="AB7" s="474"/>
      <c r="AC7" s="474"/>
      <c r="AD7" s="474"/>
      <c r="AE7" s="474"/>
      <c r="AF7" s="474"/>
      <c r="AG7" s="474"/>
      <c r="AH7" s="474"/>
      <c r="AI7" s="474"/>
      <c r="AJ7" s="474"/>
      <c r="AK7" s="474"/>
      <c r="AL7" s="474"/>
    </row>
    <row r="8" spans="1:43" ht="19.5" customHeight="1">
      <c r="B8" s="465"/>
      <c r="C8" s="465"/>
      <c r="D8" s="465"/>
      <c r="E8" s="465"/>
      <c r="F8" s="465"/>
      <c r="G8" s="25"/>
      <c r="H8" s="469"/>
      <c r="I8" s="469"/>
      <c r="J8" s="469"/>
      <c r="K8" s="469"/>
      <c r="L8" s="469"/>
      <c r="M8" s="469"/>
      <c r="N8" s="469"/>
      <c r="O8" s="464"/>
      <c r="P8" s="464"/>
      <c r="Q8" s="464"/>
      <c r="R8" s="464"/>
      <c r="S8" s="464"/>
      <c r="T8" s="464"/>
      <c r="U8" s="464"/>
      <c r="V8" s="464"/>
      <c r="W8" s="464"/>
      <c r="X8" s="464"/>
      <c r="Y8" s="464"/>
      <c r="Z8" s="464"/>
      <c r="AA8" s="464"/>
      <c r="AB8" s="464"/>
      <c r="AC8" s="464"/>
      <c r="AD8" s="464"/>
      <c r="AE8" s="464"/>
      <c r="AF8" s="464"/>
      <c r="AG8" s="464"/>
      <c r="AH8" s="464"/>
      <c r="AI8" s="464"/>
      <c r="AJ8" s="464"/>
      <c r="AK8" s="464"/>
      <c r="AL8" s="464"/>
    </row>
    <row r="9" spans="1:43" ht="19.5" customHeight="1">
      <c r="H9" s="468" t="s">
        <v>648</v>
      </c>
      <c r="I9" s="468"/>
      <c r="J9" s="468"/>
      <c r="K9" s="468"/>
      <c r="L9" s="468"/>
      <c r="M9" s="468"/>
      <c r="N9" s="468"/>
      <c r="O9" s="463" t="str">
        <f>入力シート!D18</f>
        <v/>
      </c>
      <c r="P9" s="463"/>
      <c r="Q9" s="463"/>
      <c r="R9" s="463"/>
      <c r="S9" s="463"/>
      <c r="T9" s="463"/>
      <c r="U9" s="463"/>
      <c r="V9" s="463"/>
      <c r="W9" s="463"/>
      <c r="X9" s="463"/>
      <c r="Y9" s="463"/>
      <c r="Z9" s="463"/>
      <c r="AA9" s="463"/>
      <c r="AB9" s="463"/>
      <c r="AC9" s="463"/>
      <c r="AD9" s="463"/>
      <c r="AE9" s="463"/>
      <c r="AF9" s="463"/>
      <c r="AG9" s="463"/>
      <c r="AH9" s="463"/>
      <c r="AI9" s="463"/>
      <c r="AJ9" s="463"/>
      <c r="AK9" s="463"/>
      <c r="AL9" s="463"/>
    </row>
    <row r="10" spans="1:43" ht="19.5" customHeight="1">
      <c r="H10" s="469"/>
      <c r="I10" s="469"/>
      <c r="J10" s="469"/>
      <c r="K10" s="469"/>
      <c r="L10" s="469"/>
      <c r="M10" s="469"/>
      <c r="N10" s="469"/>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row>
    <row r="11" spans="1:43" ht="19.5" customHeight="1">
      <c r="H11" s="468" t="s">
        <v>448</v>
      </c>
      <c r="I11" s="468"/>
      <c r="J11" s="468"/>
      <c r="K11" s="468"/>
      <c r="L11" s="468"/>
      <c r="M11" s="468"/>
      <c r="N11" s="468"/>
      <c r="O11" s="463" t="str">
        <f>入力シート!D19&amp;" "&amp;入力シート!D20</f>
        <v xml:space="preserve"> </v>
      </c>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row>
    <row r="12" spans="1:43" ht="19.5" customHeight="1">
      <c r="H12" s="469"/>
      <c r="I12" s="469"/>
      <c r="J12" s="469"/>
      <c r="K12" s="469"/>
      <c r="L12" s="469"/>
      <c r="M12" s="469"/>
      <c r="N12" s="469"/>
      <c r="O12" s="464"/>
      <c r="P12" s="464"/>
      <c r="Q12" s="464"/>
      <c r="R12" s="464"/>
      <c r="S12" s="464"/>
      <c r="T12" s="464"/>
      <c r="U12" s="464"/>
      <c r="V12" s="464"/>
      <c r="W12" s="464"/>
      <c r="X12" s="464"/>
      <c r="Y12" s="464"/>
      <c r="Z12" s="464"/>
      <c r="AA12" s="464"/>
      <c r="AB12" s="464"/>
      <c r="AC12" s="464"/>
      <c r="AD12" s="464"/>
      <c r="AE12" s="464"/>
      <c r="AF12" s="464"/>
      <c r="AG12" s="464"/>
      <c r="AH12" s="464"/>
      <c r="AI12" s="464"/>
      <c r="AJ12" s="464"/>
      <c r="AK12" s="464"/>
      <c r="AL12" s="464"/>
    </row>
    <row r="13" spans="1:43" ht="15" customHeight="1">
      <c r="A13" s="118"/>
      <c r="B13" s="118"/>
      <c r="C13" s="118"/>
      <c r="D13" s="118"/>
      <c r="E13" s="118"/>
      <c r="F13" s="118"/>
      <c r="G13" s="118"/>
      <c r="H13" s="118"/>
      <c r="I13" s="19"/>
      <c r="J13" s="119"/>
      <c r="N13" s="17"/>
      <c r="O13" s="19" t="s">
        <v>449</v>
      </c>
      <c r="P13" s="17" t="s">
        <v>450</v>
      </c>
      <c r="Q13" s="16"/>
      <c r="R13" s="16"/>
      <c r="S13" s="17"/>
      <c r="T13" s="17"/>
      <c r="U13" s="17"/>
      <c r="V13" s="17"/>
      <c r="W13" s="17"/>
      <c r="X13" s="16"/>
      <c r="Y13" s="16"/>
      <c r="Z13" s="16"/>
      <c r="AA13" s="17"/>
      <c r="AB13" s="17"/>
      <c r="AC13" s="17"/>
      <c r="AD13" s="17"/>
      <c r="AE13" s="17"/>
      <c r="AF13" s="17"/>
      <c r="AG13" s="17"/>
      <c r="AH13" s="99"/>
      <c r="AI13" s="100"/>
      <c r="AJ13" s="100"/>
      <c r="AK13" s="100"/>
      <c r="AL13" s="100"/>
    </row>
    <row r="14" spans="1:43" ht="15" customHeight="1">
      <c r="A14" s="118"/>
      <c r="B14" s="118"/>
      <c r="C14" s="118"/>
      <c r="D14" s="118"/>
      <c r="E14" s="118"/>
      <c r="F14" s="118"/>
      <c r="G14" s="118"/>
      <c r="H14" s="118"/>
      <c r="I14" s="119"/>
      <c r="J14" s="119"/>
      <c r="N14" s="17"/>
      <c r="O14" s="20"/>
      <c r="P14" s="17" t="s">
        <v>555</v>
      </c>
      <c r="Q14" s="16"/>
      <c r="R14" s="16"/>
      <c r="S14" s="17"/>
      <c r="T14" s="17"/>
      <c r="U14" s="17"/>
      <c r="V14" s="17"/>
      <c r="W14" s="17"/>
      <c r="X14" s="16"/>
      <c r="Y14" s="16"/>
      <c r="Z14" s="16"/>
      <c r="AA14" s="17"/>
      <c r="AB14" s="17"/>
      <c r="AC14" s="17"/>
      <c r="AD14" s="17"/>
      <c r="AE14" s="17"/>
      <c r="AF14" s="17"/>
      <c r="AG14" s="17"/>
      <c r="AH14" s="101"/>
      <c r="AI14" s="101"/>
      <c r="AJ14" s="101"/>
      <c r="AK14" s="101"/>
      <c r="AL14" s="101"/>
    </row>
    <row r="15" spans="1:43" ht="15" customHeight="1">
      <c r="A15" s="118"/>
      <c r="B15" s="118"/>
      <c r="C15" s="118"/>
      <c r="D15" s="118"/>
      <c r="E15" s="118"/>
      <c r="F15" s="118"/>
      <c r="G15" s="118"/>
      <c r="H15" s="118"/>
      <c r="I15" s="118"/>
      <c r="J15" s="118"/>
      <c r="K15" s="119"/>
      <c r="L15" s="118"/>
      <c r="M15" s="118"/>
      <c r="N15" s="17"/>
      <c r="O15" s="17"/>
      <c r="P15" s="201" t="s">
        <v>656</v>
      </c>
      <c r="Q15" s="16"/>
      <c r="R15" s="17"/>
      <c r="S15" s="17"/>
      <c r="T15" s="17"/>
      <c r="U15" s="17"/>
      <c r="V15" s="17"/>
      <c r="W15" s="17"/>
      <c r="X15" s="16"/>
      <c r="Y15" s="16"/>
      <c r="Z15" s="16"/>
      <c r="AA15" s="17"/>
      <c r="AB15" s="17"/>
      <c r="AC15" s="17"/>
      <c r="AD15" s="17"/>
      <c r="AE15" s="17"/>
      <c r="AF15" s="17"/>
      <c r="AG15" s="17"/>
      <c r="AH15" s="17"/>
      <c r="AI15" s="17"/>
      <c r="AJ15" s="17"/>
      <c r="AK15" s="16"/>
      <c r="AL15" s="16"/>
    </row>
    <row r="16" spans="1:43" ht="15" customHeight="1">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AB16" s="118"/>
      <c r="AC16" s="118"/>
      <c r="AD16" s="118"/>
      <c r="AE16" s="118"/>
      <c r="AF16" s="118"/>
      <c r="AG16" s="118"/>
      <c r="AH16" s="118"/>
      <c r="AI16" s="118"/>
      <c r="AJ16" s="118"/>
    </row>
    <row r="17" spans="1:37" s="120" customFormat="1" ht="15" customHeight="1">
      <c r="B17" s="120">
        <v>1</v>
      </c>
      <c r="C17" s="120" t="s">
        <v>451</v>
      </c>
    </row>
    <row r="18" spans="1:37" s="120" customFormat="1" ht="15" customHeight="1">
      <c r="A18" s="121"/>
      <c r="B18" s="121"/>
      <c r="C18" s="120" t="s">
        <v>452</v>
      </c>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row>
    <row r="19" spans="1:37" ht="15" customHeight="1">
      <c r="A19" s="118"/>
      <c r="B19" s="118"/>
      <c r="C19" s="118"/>
      <c r="D19" s="118"/>
      <c r="E19" s="118"/>
      <c r="F19" s="118"/>
      <c r="G19" s="118"/>
      <c r="H19" s="118"/>
      <c r="I19" s="122"/>
      <c r="J19" s="122"/>
      <c r="K19" s="122"/>
      <c r="L19" s="122"/>
      <c r="M19" s="122"/>
      <c r="N19" s="122"/>
      <c r="O19" s="122"/>
      <c r="P19" s="122"/>
      <c r="Q19" s="122"/>
      <c r="R19" s="122"/>
      <c r="S19" s="122"/>
      <c r="T19" s="122"/>
      <c r="U19" s="122"/>
      <c r="V19" s="122"/>
      <c r="W19" s="122"/>
      <c r="X19" s="122"/>
      <c r="Y19" s="122"/>
      <c r="Z19" s="122"/>
      <c r="AA19" s="122"/>
      <c r="AB19" s="122"/>
      <c r="AC19" s="122"/>
      <c r="AD19" s="118"/>
      <c r="AE19" s="118"/>
      <c r="AF19" s="118"/>
      <c r="AG19" s="118"/>
      <c r="AH19" s="118"/>
      <c r="AI19" s="118"/>
      <c r="AJ19" s="118"/>
    </row>
    <row r="20" spans="1:37" ht="19.5" customHeight="1" thickBot="1">
      <c r="A20" s="242"/>
      <c r="B20" s="242"/>
      <c r="C20" s="470" t="s">
        <v>453</v>
      </c>
      <c r="D20" s="470"/>
      <c r="E20" s="470"/>
      <c r="F20" s="470"/>
      <c r="G20" s="470"/>
      <c r="H20" s="470"/>
      <c r="I20" s="470"/>
      <c r="J20" s="470"/>
      <c r="K20" s="470"/>
      <c r="L20" s="470"/>
      <c r="M20" s="470"/>
      <c r="N20" s="470"/>
      <c r="O20" s="470"/>
      <c r="P20" s="470"/>
      <c r="Q20" s="470"/>
      <c r="R20" s="21"/>
      <c r="S20" s="21"/>
      <c r="T20" s="242"/>
      <c r="U20" s="242"/>
      <c r="V20" s="242"/>
      <c r="W20" s="242"/>
      <c r="X20" s="242"/>
      <c r="Y20" s="242"/>
      <c r="Z20" s="242"/>
      <c r="AA20" s="242"/>
      <c r="AB20" s="242"/>
      <c r="AC20" s="242"/>
      <c r="AD20" s="242"/>
      <c r="AE20" s="242"/>
      <c r="AF20" s="242"/>
      <c r="AG20" s="242"/>
      <c r="AH20" s="21"/>
      <c r="AI20" s="21"/>
      <c r="AJ20" s="21"/>
      <c r="AK20" s="21"/>
    </row>
    <row r="21" spans="1:37" s="21" customFormat="1" ht="15" customHeight="1">
      <c r="C21" s="243"/>
      <c r="D21" s="123"/>
      <c r="E21" s="123"/>
      <c r="F21" s="123"/>
      <c r="G21" s="123"/>
      <c r="H21" s="123"/>
      <c r="I21" s="123"/>
      <c r="J21" s="123"/>
      <c r="K21" s="123"/>
      <c r="L21" s="123"/>
      <c r="M21" s="123"/>
      <c r="N21" s="123"/>
      <c r="O21" s="123"/>
      <c r="P21" s="123"/>
      <c r="Q21" s="124"/>
      <c r="S21" s="471" t="s">
        <v>707</v>
      </c>
      <c r="T21" s="471"/>
      <c r="U21" s="471"/>
      <c r="V21" s="471"/>
      <c r="W21" s="471"/>
      <c r="X21" s="471"/>
      <c r="Y21" s="471"/>
      <c r="Z21" s="471"/>
      <c r="AA21" s="471"/>
      <c r="AB21" s="471"/>
      <c r="AC21" s="471"/>
      <c r="AD21" s="471"/>
      <c r="AE21" s="471"/>
      <c r="AF21" s="471"/>
      <c r="AG21" s="471"/>
      <c r="AH21" s="471"/>
      <c r="AI21" s="471"/>
      <c r="AJ21" s="471"/>
      <c r="AK21" s="471"/>
    </row>
    <row r="22" spans="1:37" ht="15" customHeight="1">
      <c r="A22" s="21"/>
      <c r="B22" s="21"/>
      <c r="C22" s="125"/>
      <c r="D22" s="21"/>
      <c r="E22" s="21"/>
      <c r="F22" s="21"/>
      <c r="G22" s="21"/>
      <c r="H22" s="21"/>
      <c r="I22" s="21"/>
      <c r="J22" s="21"/>
      <c r="K22" s="21"/>
      <c r="L22" s="21"/>
      <c r="M22" s="21"/>
      <c r="N22" s="21"/>
      <c r="O22" s="21"/>
      <c r="P22" s="21"/>
      <c r="Q22" s="126"/>
      <c r="R22" s="21"/>
      <c r="S22" s="471"/>
      <c r="T22" s="471"/>
      <c r="U22" s="471"/>
      <c r="V22" s="471"/>
      <c r="W22" s="471"/>
      <c r="X22" s="471"/>
      <c r="Y22" s="471"/>
      <c r="Z22" s="471"/>
      <c r="AA22" s="471"/>
      <c r="AB22" s="471"/>
      <c r="AC22" s="471"/>
      <c r="AD22" s="471"/>
      <c r="AE22" s="471"/>
      <c r="AF22" s="471"/>
      <c r="AG22" s="471"/>
      <c r="AH22" s="471"/>
      <c r="AI22" s="471"/>
      <c r="AJ22" s="471"/>
      <c r="AK22" s="471"/>
    </row>
    <row r="23" spans="1:37" ht="15" customHeight="1">
      <c r="A23" s="21"/>
      <c r="B23" s="21"/>
      <c r="C23" s="125"/>
      <c r="D23" s="21"/>
      <c r="E23" s="21"/>
      <c r="F23" s="21"/>
      <c r="G23" s="21"/>
      <c r="H23" s="21"/>
      <c r="I23" s="21"/>
      <c r="J23" s="21"/>
      <c r="K23" s="21"/>
      <c r="L23" s="21"/>
      <c r="M23" s="21"/>
      <c r="N23" s="21"/>
      <c r="O23" s="21"/>
      <c r="P23" s="21"/>
      <c r="Q23" s="126"/>
      <c r="R23" s="21"/>
      <c r="S23" s="471"/>
      <c r="T23" s="471"/>
      <c r="U23" s="471"/>
      <c r="V23" s="471"/>
      <c r="W23" s="471"/>
      <c r="X23" s="471"/>
      <c r="Y23" s="471"/>
      <c r="Z23" s="471"/>
      <c r="AA23" s="471"/>
      <c r="AB23" s="471"/>
      <c r="AC23" s="471"/>
      <c r="AD23" s="471"/>
      <c r="AE23" s="471"/>
      <c r="AF23" s="471"/>
      <c r="AG23" s="471"/>
      <c r="AH23" s="471"/>
      <c r="AI23" s="471"/>
      <c r="AJ23" s="471"/>
      <c r="AK23" s="471"/>
    </row>
    <row r="24" spans="1:37" ht="15" customHeight="1">
      <c r="A24" s="21"/>
      <c r="B24" s="21"/>
      <c r="C24" s="125"/>
      <c r="D24" s="21"/>
      <c r="E24" s="21"/>
      <c r="F24" s="21"/>
      <c r="G24" s="21"/>
      <c r="H24" s="21"/>
      <c r="I24" s="21"/>
      <c r="J24" s="21"/>
      <c r="K24" s="21"/>
      <c r="L24" s="21"/>
      <c r="M24" s="21"/>
      <c r="N24" s="21"/>
      <c r="O24" s="21"/>
      <c r="P24" s="21"/>
      <c r="Q24" s="126"/>
      <c r="R24" s="21"/>
      <c r="S24" s="471"/>
      <c r="T24" s="471"/>
      <c r="U24" s="471"/>
      <c r="V24" s="471"/>
      <c r="W24" s="471"/>
      <c r="X24" s="471"/>
      <c r="Y24" s="471"/>
      <c r="Z24" s="471"/>
      <c r="AA24" s="471"/>
      <c r="AB24" s="471"/>
      <c r="AC24" s="471"/>
      <c r="AD24" s="471"/>
      <c r="AE24" s="471"/>
      <c r="AF24" s="471"/>
      <c r="AG24" s="471"/>
      <c r="AH24" s="471"/>
      <c r="AI24" s="471"/>
      <c r="AJ24" s="471"/>
      <c r="AK24" s="471"/>
    </row>
    <row r="25" spans="1:37" ht="15" customHeight="1">
      <c r="A25" s="21"/>
      <c r="B25" s="21"/>
      <c r="C25" s="125"/>
      <c r="D25" s="21"/>
      <c r="E25" s="21"/>
      <c r="F25" s="21"/>
      <c r="G25" s="21"/>
      <c r="H25" s="21"/>
      <c r="I25" s="21"/>
      <c r="J25" s="21"/>
      <c r="K25" s="21"/>
      <c r="L25" s="21"/>
      <c r="M25" s="21"/>
      <c r="N25" s="21"/>
      <c r="O25" s="21"/>
      <c r="P25" s="21"/>
      <c r="Q25" s="126"/>
      <c r="R25" s="21"/>
      <c r="S25" s="471"/>
      <c r="T25" s="471"/>
      <c r="U25" s="471"/>
      <c r="V25" s="471"/>
      <c r="W25" s="471"/>
      <c r="X25" s="471"/>
      <c r="Y25" s="471"/>
      <c r="Z25" s="471"/>
      <c r="AA25" s="471"/>
      <c r="AB25" s="471"/>
      <c r="AC25" s="471"/>
      <c r="AD25" s="471"/>
      <c r="AE25" s="471"/>
      <c r="AF25" s="471"/>
      <c r="AG25" s="471"/>
      <c r="AH25" s="471"/>
      <c r="AI25" s="471"/>
      <c r="AJ25" s="471"/>
      <c r="AK25" s="471"/>
    </row>
    <row r="26" spans="1:37" ht="15" customHeight="1">
      <c r="A26" s="21"/>
      <c r="B26" s="21"/>
      <c r="C26" s="125"/>
      <c r="D26" s="21"/>
      <c r="E26" s="21"/>
      <c r="F26" s="21"/>
      <c r="G26" s="21"/>
      <c r="H26" s="21"/>
      <c r="I26" s="21"/>
      <c r="J26" s="21"/>
      <c r="K26" s="21"/>
      <c r="L26" s="21"/>
      <c r="M26" s="21"/>
      <c r="N26" s="21"/>
      <c r="O26" s="21"/>
      <c r="P26" s="21"/>
      <c r="Q26" s="126"/>
      <c r="R26" s="21"/>
      <c r="S26" s="471"/>
      <c r="T26" s="471"/>
      <c r="U26" s="471"/>
      <c r="V26" s="471"/>
      <c r="W26" s="471"/>
      <c r="X26" s="471"/>
      <c r="Y26" s="471"/>
      <c r="Z26" s="471"/>
      <c r="AA26" s="471"/>
      <c r="AB26" s="471"/>
      <c r="AC26" s="471"/>
      <c r="AD26" s="471"/>
      <c r="AE26" s="471"/>
      <c r="AF26" s="471"/>
      <c r="AG26" s="471"/>
      <c r="AH26" s="471"/>
      <c r="AI26" s="471"/>
      <c r="AJ26" s="471"/>
      <c r="AK26" s="471"/>
    </row>
    <row r="27" spans="1:37" s="21" customFormat="1" ht="15" customHeight="1">
      <c r="C27" s="125"/>
      <c r="Q27" s="126"/>
      <c r="S27" s="471"/>
      <c r="T27" s="471"/>
      <c r="U27" s="471"/>
      <c r="V27" s="471"/>
      <c r="W27" s="471"/>
      <c r="X27" s="471"/>
      <c r="Y27" s="471"/>
      <c r="Z27" s="471"/>
      <c r="AA27" s="471"/>
      <c r="AB27" s="471"/>
      <c r="AC27" s="471"/>
      <c r="AD27" s="471"/>
      <c r="AE27" s="471"/>
      <c r="AF27" s="471"/>
      <c r="AG27" s="471"/>
      <c r="AH27" s="471"/>
      <c r="AI27" s="471"/>
      <c r="AJ27" s="471"/>
      <c r="AK27" s="471"/>
    </row>
    <row r="28" spans="1:37" s="21" customFormat="1" ht="15" customHeight="1">
      <c r="C28" s="125"/>
      <c r="Q28" s="126"/>
      <c r="S28" s="471"/>
      <c r="T28" s="471"/>
      <c r="U28" s="471"/>
      <c r="V28" s="471"/>
      <c r="W28" s="471"/>
      <c r="X28" s="471"/>
      <c r="Y28" s="471"/>
      <c r="Z28" s="471"/>
      <c r="AA28" s="471"/>
      <c r="AB28" s="471"/>
      <c r="AC28" s="471"/>
      <c r="AD28" s="471"/>
      <c r="AE28" s="471"/>
      <c r="AF28" s="471"/>
      <c r="AG28" s="471"/>
      <c r="AH28" s="471"/>
      <c r="AI28" s="471"/>
      <c r="AJ28" s="471"/>
      <c r="AK28" s="471"/>
    </row>
    <row r="29" spans="1:37" s="21" customFormat="1" ht="15" customHeight="1">
      <c r="C29" s="125"/>
      <c r="Q29" s="126"/>
      <c r="S29" s="471"/>
      <c r="T29" s="471"/>
      <c r="U29" s="471"/>
      <c r="V29" s="471"/>
      <c r="W29" s="471"/>
      <c r="X29" s="471"/>
      <c r="Y29" s="471"/>
      <c r="Z29" s="471"/>
      <c r="AA29" s="471"/>
      <c r="AB29" s="471"/>
      <c r="AC29" s="471"/>
      <c r="AD29" s="471"/>
      <c r="AE29" s="471"/>
      <c r="AF29" s="471"/>
      <c r="AG29" s="471"/>
      <c r="AH29" s="471"/>
      <c r="AI29" s="471"/>
      <c r="AJ29" s="471"/>
      <c r="AK29" s="471"/>
    </row>
    <row r="30" spans="1:37" s="21" customFormat="1" ht="15" customHeight="1">
      <c r="C30" s="125"/>
      <c r="Q30" s="126"/>
      <c r="S30" s="471"/>
      <c r="T30" s="471"/>
      <c r="U30" s="471"/>
      <c r="V30" s="471"/>
      <c r="W30" s="471"/>
      <c r="X30" s="471"/>
      <c r="Y30" s="471"/>
      <c r="Z30" s="471"/>
      <c r="AA30" s="471"/>
      <c r="AB30" s="471"/>
      <c r="AC30" s="471"/>
      <c r="AD30" s="471"/>
      <c r="AE30" s="471"/>
      <c r="AF30" s="471"/>
      <c r="AG30" s="471"/>
      <c r="AH30" s="471"/>
      <c r="AI30" s="471"/>
      <c r="AJ30" s="471"/>
      <c r="AK30" s="471"/>
    </row>
    <row r="31" spans="1:37" ht="15" customHeight="1" thickBot="1">
      <c r="A31" s="21"/>
      <c r="B31" s="21"/>
      <c r="C31" s="244"/>
      <c r="D31" s="245"/>
      <c r="E31" s="245"/>
      <c r="F31" s="245"/>
      <c r="G31" s="245"/>
      <c r="H31" s="245"/>
      <c r="I31" s="245"/>
      <c r="J31" s="245"/>
      <c r="K31" s="245"/>
      <c r="L31" s="245"/>
      <c r="M31" s="245"/>
      <c r="N31" s="245"/>
      <c r="O31" s="245"/>
      <c r="P31" s="245"/>
      <c r="Q31" s="246"/>
      <c r="R31" s="21"/>
      <c r="S31" s="471"/>
      <c r="T31" s="471"/>
      <c r="U31" s="471"/>
      <c r="V31" s="471"/>
      <c r="W31" s="471"/>
      <c r="X31" s="471"/>
      <c r="Y31" s="471"/>
      <c r="Z31" s="471"/>
      <c r="AA31" s="471"/>
      <c r="AB31" s="471"/>
      <c r="AC31" s="471"/>
      <c r="AD31" s="471"/>
      <c r="AE31" s="471"/>
      <c r="AF31" s="471"/>
      <c r="AG31" s="471"/>
      <c r="AH31" s="471"/>
      <c r="AI31" s="471"/>
      <c r="AJ31" s="471"/>
      <c r="AK31" s="471"/>
    </row>
    <row r="32" spans="1:37" s="143" customFormat="1" ht="15" customHeight="1">
      <c r="A32" s="247"/>
      <c r="B32" s="247"/>
      <c r="C32" s="248" t="s">
        <v>706</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row>
    <row r="33" spans="1:38" ht="15" customHeight="1">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row>
    <row r="34" spans="1:38" ht="15" customHeight="1">
      <c r="A34" s="120" t="s">
        <v>655</v>
      </c>
    </row>
    <row r="35" spans="1:38" ht="1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8" s="120" customFormat="1" ht="15" customHeight="1">
      <c r="B36" s="128">
        <v>2</v>
      </c>
      <c r="C36" s="129" t="s">
        <v>454</v>
      </c>
    </row>
    <row r="37" spans="1:38" s="120" customFormat="1" ht="15" customHeight="1">
      <c r="B37" s="27"/>
      <c r="C37" s="120" t="s">
        <v>455</v>
      </c>
    </row>
    <row r="38" spans="1:38" ht="15" customHeight="1">
      <c r="AD38" s="24"/>
      <c r="AE38" s="24"/>
      <c r="AF38" s="24"/>
      <c r="AG38" s="24"/>
      <c r="AH38" s="24"/>
      <c r="AI38" s="24"/>
      <c r="AJ38" s="24"/>
    </row>
    <row r="39" spans="1:38" ht="15" customHeight="1">
      <c r="C39" s="27" t="s">
        <v>456</v>
      </c>
      <c r="AD39" s="24"/>
      <c r="AE39" s="24"/>
      <c r="AF39" s="24"/>
      <c r="AG39" s="24"/>
      <c r="AH39" s="24"/>
      <c r="AI39" s="24"/>
      <c r="AJ39" s="24"/>
    </row>
    <row r="41" spans="1:38" ht="15" customHeight="1">
      <c r="C41" s="27" t="s">
        <v>457</v>
      </c>
      <c r="I41" s="24"/>
      <c r="J41" s="24"/>
      <c r="K41" s="24"/>
      <c r="L41" s="24"/>
      <c r="M41" s="24"/>
      <c r="N41" s="24"/>
      <c r="O41" s="24"/>
      <c r="P41" s="24"/>
    </row>
    <row r="42" spans="1:38" ht="15" customHeight="1">
      <c r="C42" s="27" t="s">
        <v>458</v>
      </c>
    </row>
    <row r="43" spans="1:38" ht="15" customHeight="1">
      <c r="C43" s="27" t="s">
        <v>459</v>
      </c>
    </row>
    <row r="44" spans="1:38" ht="15" customHeight="1">
      <c r="C44" s="27" t="s">
        <v>460</v>
      </c>
    </row>
    <row r="45" spans="1:38" ht="15" customHeight="1">
      <c r="C45" s="27" t="s">
        <v>461</v>
      </c>
    </row>
    <row r="46" spans="1:38" ht="15" customHeight="1">
      <c r="C46" s="27" t="s">
        <v>462</v>
      </c>
    </row>
    <row r="48" spans="1:38" ht="19.5" customHeight="1">
      <c r="B48" s="465" t="s">
        <v>463</v>
      </c>
      <c r="C48" s="465"/>
      <c r="D48" s="465"/>
      <c r="E48" s="465"/>
      <c r="F48" s="465"/>
      <c r="G48" s="25"/>
      <c r="H48" s="466" t="s">
        <v>464</v>
      </c>
      <c r="I48" s="466"/>
      <c r="J48" s="466"/>
      <c r="K48" s="466"/>
      <c r="L48" s="466"/>
      <c r="M48" s="466"/>
      <c r="N48" s="466"/>
      <c r="O48" s="466"/>
      <c r="P48" s="466"/>
      <c r="Q48" s="466"/>
      <c r="R48" s="466"/>
      <c r="S48" s="466"/>
      <c r="T48" s="466"/>
      <c r="U48" s="466"/>
      <c r="V48" s="466"/>
      <c r="W48" s="466"/>
      <c r="X48" s="466"/>
      <c r="Y48" s="466"/>
      <c r="Z48" s="466"/>
      <c r="AA48" s="466"/>
      <c r="AB48" s="466"/>
      <c r="AC48" s="466"/>
      <c r="AD48" s="466"/>
      <c r="AE48" s="466"/>
      <c r="AF48" s="466"/>
      <c r="AG48" s="466"/>
      <c r="AH48" s="466"/>
      <c r="AI48" s="466"/>
      <c r="AJ48" s="466"/>
      <c r="AK48" s="466"/>
      <c r="AL48" s="466"/>
    </row>
    <row r="49" spans="1:38" ht="19.5" customHeight="1">
      <c r="A49" s="118"/>
      <c r="B49" s="465"/>
      <c r="C49" s="465"/>
      <c r="D49" s="465"/>
      <c r="E49" s="465"/>
      <c r="F49" s="465"/>
      <c r="G49" s="25"/>
      <c r="H49" s="467"/>
      <c r="I49" s="467"/>
      <c r="J49" s="467"/>
      <c r="K49" s="467"/>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row>
    <row r="50" spans="1:38" ht="19.5" customHeight="1">
      <c r="B50" s="465" t="s">
        <v>465</v>
      </c>
      <c r="C50" s="465"/>
      <c r="D50" s="465"/>
      <c r="E50" s="465"/>
      <c r="F50" s="465"/>
      <c r="G50" s="25"/>
      <c r="H50" s="461" t="s">
        <v>649</v>
      </c>
      <c r="I50" s="461"/>
      <c r="J50" s="461"/>
      <c r="K50" s="461"/>
      <c r="L50" s="461"/>
      <c r="M50" s="461"/>
      <c r="N50" s="461"/>
      <c r="O50" s="463">
        <f>入力シート!D28</f>
        <v>0</v>
      </c>
      <c r="P50" s="463"/>
      <c r="Q50" s="463"/>
      <c r="R50" s="463"/>
      <c r="S50" s="463"/>
      <c r="T50" s="463"/>
      <c r="U50" s="463"/>
      <c r="V50" s="463"/>
      <c r="W50" s="463"/>
      <c r="X50" s="463"/>
      <c r="Y50" s="463"/>
      <c r="Z50" s="463"/>
      <c r="AA50" s="463"/>
      <c r="AB50" s="463"/>
      <c r="AC50" s="463"/>
      <c r="AD50" s="463"/>
      <c r="AE50" s="463"/>
      <c r="AF50" s="463"/>
      <c r="AG50" s="463"/>
      <c r="AH50" s="463"/>
      <c r="AI50" s="463"/>
      <c r="AJ50" s="463"/>
      <c r="AK50" s="463"/>
      <c r="AL50" s="463"/>
    </row>
    <row r="51" spans="1:38" ht="19.5" customHeight="1">
      <c r="B51" s="465"/>
      <c r="C51" s="465"/>
      <c r="D51" s="465"/>
      <c r="E51" s="465"/>
      <c r="F51" s="465"/>
      <c r="G51" s="25"/>
      <c r="H51" s="462"/>
      <c r="I51" s="462"/>
      <c r="J51" s="462"/>
      <c r="K51" s="462"/>
      <c r="L51" s="462"/>
      <c r="M51" s="462"/>
      <c r="N51" s="462"/>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4"/>
      <c r="AL51" s="464"/>
    </row>
    <row r="52" spans="1:38" ht="19.5" customHeight="1">
      <c r="H52" s="461" t="s">
        <v>648</v>
      </c>
      <c r="I52" s="461"/>
      <c r="J52" s="461"/>
      <c r="K52" s="461"/>
      <c r="L52" s="461"/>
      <c r="M52" s="461"/>
      <c r="N52" s="461"/>
      <c r="O52" s="463" t="str">
        <f>入力シート!D33</f>
        <v/>
      </c>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row>
    <row r="53" spans="1:38" ht="19.5" customHeight="1">
      <c r="H53" s="462"/>
      <c r="I53" s="462"/>
      <c r="J53" s="462"/>
      <c r="K53" s="462"/>
      <c r="L53" s="462"/>
      <c r="M53" s="462"/>
      <c r="N53" s="462"/>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row>
    <row r="54" spans="1:38" ht="19.5" customHeight="1">
      <c r="H54" s="461" t="s">
        <v>466</v>
      </c>
      <c r="I54" s="461"/>
      <c r="J54" s="461"/>
      <c r="K54" s="461"/>
      <c r="L54" s="461"/>
      <c r="M54" s="461"/>
      <c r="N54" s="461"/>
      <c r="O54" s="463" t="str">
        <f>入力シート!D34&amp;"　"&amp;入力シート!D35</f>
        <v>　</v>
      </c>
      <c r="P54" s="463"/>
      <c r="Q54" s="463"/>
      <c r="R54" s="463"/>
      <c r="S54" s="463"/>
      <c r="T54" s="463"/>
      <c r="U54" s="463"/>
      <c r="V54" s="463"/>
      <c r="W54" s="463"/>
      <c r="X54" s="463"/>
      <c r="Y54" s="463"/>
      <c r="Z54" s="463"/>
      <c r="AA54" s="463"/>
      <c r="AB54" s="463"/>
      <c r="AC54" s="463"/>
      <c r="AD54" s="463"/>
      <c r="AE54" s="463"/>
      <c r="AF54" s="463"/>
      <c r="AG54" s="463"/>
      <c r="AH54" s="463"/>
      <c r="AI54" s="463"/>
      <c r="AJ54" s="463"/>
      <c r="AK54" s="463"/>
      <c r="AL54" s="463"/>
    </row>
    <row r="55" spans="1:38" ht="19.5" customHeight="1">
      <c r="H55" s="462"/>
      <c r="I55" s="462"/>
      <c r="J55" s="462"/>
      <c r="K55" s="462"/>
      <c r="L55" s="462"/>
      <c r="M55" s="462"/>
      <c r="N55" s="462"/>
      <c r="O55" s="464"/>
      <c r="P55" s="464"/>
      <c r="Q55" s="464"/>
      <c r="R55" s="464"/>
      <c r="S55" s="464"/>
      <c r="T55" s="464"/>
      <c r="U55" s="464"/>
      <c r="V55" s="464"/>
      <c r="W55" s="464"/>
      <c r="X55" s="464"/>
      <c r="Y55" s="464"/>
      <c r="Z55" s="464"/>
      <c r="AA55" s="464"/>
      <c r="AB55" s="464"/>
      <c r="AC55" s="464"/>
      <c r="AD55" s="464"/>
      <c r="AE55" s="464"/>
      <c r="AF55" s="464"/>
      <c r="AG55" s="464"/>
      <c r="AH55" s="464"/>
      <c r="AI55" s="464"/>
      <c r="AJ55" s="464"/>
      <c r="AK55" s="464"/>
      <c r="AL55" s="464"/>
    </row>
    <row r="56" spans="1:38" ht="5.25" customHeight="1"/>
  </sheetData>
  <sheetProtection algorithmName="SHA-512" hashValue="Taixbh2o8L0ojlpGC/5Z0QwX9wpYrx2NvakFVtUqcVf7otpNRCuL1+iio281jYYwuwO/Z28qwvVZjsHsqM2n+Q==" saltValue="mAYmpfuIHdQ6HxHmUw/OUQ==" spinCount="100000" sheet="1" selectLockedCells="1"/>
  <mergeCells count="20">
    <mergeCell ref="A1:AL2"/>
    <mergeCell ref="V4:AL4"/>
    <mergeCell ref="B7:F8"/>
    <mergeCell ref="H7:N8"/>
    <mergeCell ref="O7:AL8"/>
    <mergeCell ref="B48:F49"/>
    <mergeCell ref="H48:AL49"/>
    <mergeCell ref="H9:N10"/>
    <mergeCell ref="O9:AL10"/>
    <mergeCell ref="H11:N12"/>
    <mergeCell ref="O11:AL12"/>
    <mergeCell ref="C20:Q20"/>
    <mergeCell ref="S21:AK31"/>
    <mergeCell ref="H54:N55"/>
    <mergeCell ref="O54:AL55"/>
    <mergeCell ref="B50:F51"/>
    <mergeCell ref="H50:N51"/>
    <mergeCell ref="O50:AL51"/>
    <mergeCell ref="H52:N53"/>
    <mergeCell ref="O52:AL53"/>
  </mergeCells>
  <phoneticPr fontId="39"/>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80" zoomScaleNormal="70" zoomScaleSheetLayoutView="80" workbookViewId="0">
      <selection sqref="A1:H2"/>
    </sheetView>
  </sheetViews>
  <sheetFormatPr defaultColWidth="9" defaultRowHeight="19.5"/>
  <cols>
    <col min="1" max="1" width="16.75" style="1" customWidth="1"/>
    <col min="2" max="16384" width="9" style="1"/>
  </cols>
  <sheetData>
    <row r="1" spans="1:8">
      <c r="A1" s="479" t="s">
        <v>467</v>
      </c>
      <c r="B1" s="479"/>
      <c r="C1" s="479"/>
      <c r="D1" s="479"/>
      <c r="E1" s="479"/>
      <c r="F1" s="479"/>
      <c r="G1" s="479"/>
      <c r="H1" s="479"/>
    </row>
    <row r="2" spans="1:8">
      <c r="A2" s="479"/>
      <c r="B2" s="479"/>
      <c r="C2" s="479"/>
      <c r="D2" s="479"/>
      <c r="E2" s="479"/>
      <c r="F2" s="479"/>
      <c r="G2" s="479"/>
      <c r="H2" s="479"/>
    </row>
    <row r="3" spans="1:8" ht="26.25" customHeight="1">
      <c r="A3" s="2"/>
      <c r="B3" s="2"/>
      <c r="C3" s="2"/>
      <c r="D3" s="2"/>
      <c r="E3" s="2"/>
      <c r="F3" s="2"/>
      <c r="G3" s="2"/>
      <c r="H3" s="2"/>
    </row>
    <row r="4" spans="1:8" ht="66.75" customHeight="1">
      <c r="A4" s="476" t="s">
        <v>468</v>
      </c>
      <c r="B4" s="476"/>
      <c r="C4" s="476"/>
      <c r="D4" s="476"/>
      <c r="E4" s="476"/>
      <c r="F4" s="476"/>
      <c r="G4" s="476"/>
      <c r="H4" s="476"/>
    </row>
    <row r="5" spans="1:8" ht="35.25" customHeight="1">
      <c r="A5" s="476" t="s">
        <v>469</v>
      </c>
      <c r="B5" s="476"/>
      <c r="C5" s="476"/>
      <c r="D5" s="476"/>
      <c r="E5" s="476"/>
      <c r="F5" s="476"/>
      <c r="G5" s="476"/>
      <c r="H5" s="476"/>
    </row>
    <row r="6" spans="1:8" ht="43.5" customHeight="1">
      <c r="A6" s="476" t="s">
        <v>470</v>
      </c>
      <c r="B6" s="476"/>
      <c r="C6" s="476"/>
      <c r="D6" s="476"/>
      <c r="E6" s="476"/>
      <c r="F6" s="476"/>
      <c r="G6" s="476"/>
      <c r="H6" s="476"/>
    </row>
    <row r="7" spans="1:8" ht="43.5" customHeight="1">
      <c r="A7" s="476" t="s">
        <v>471</v>
      </c>
      <c r="B7" s="476"/>
      <c r="C7" s="476"/>
      <c r="D7" s="476"/>
      <c r="E7" s="476"/>
      <c r="F7" s="476"/>
      <c r="G7" s="476"/>
      <c r="H7" s="476"/>
    </row>
    <row r="8" spans="1:8" ht="78.75" customHeight="1">
      <c r="A8" s="476" t="s">
        <v>472</v>
      </c>
      <c r="B8" s="476"/>
      <c r="C8" s="476"/>
      <c r="D8" s="476"/>
      <c r="E8" s="476"/>
      <c r="F8" s="476"/>
      <c r="G8" s="476"/>
      <c r="H8" s="476"/>
    </row>
    <row r="9" spans="1:8" ht="59.25" customHeight="1">
      <c r="A9" s="476" t="s">
        <v>473</v>
      </c>
      <c r="B9" s="476"/>
      <c r="C9" s="476"/>
      <c r="D9" s="476"/>
      <c r="E9" s="476"/>
      <c r="F9" s="476"/>
      <c r="G9" s="476"/>
      <c r="H9" s="476"/>
    </row>
    <row r="10" spans="1:8" ht="86.25" customHeight="1">
      <c r="A10" s="476" t="s">
        <v>474</v>
      </c>
      <c r="B10" s="476"/>
      <c r="C10" s="476"/>
      <c r="D10" s="476"/>
      <c r="E10" s="476"/>
      <c r="F10" s="476"/>
      <c r="G10" s="476"/>
      <c r="H10" s="476"/>
    </row>
    <row r="11" spans="1:8" ht="26.25" customHeight="1">
      <c r="A11" s="12" t="s">
        <v>437</v>
      </c>
      <c r="B11" s="12"/>
      <c r="C11" s="12"/>
      <c r="D11" s="12"/>
      <c r="E11" s="12"/>
      <c r="F11" s="12"/>
      <c r="G11" s="12"/>
      <c r="H11" s="12"/>
    </row>
    <row r="12" spans="1:8" ht="26.25" customHeight="1">
      <c r="A12" s="13" t="str">
        <f>IF(入力シート!D6="","令和　　年　　月　　日",入力シート!D6)</f>
        <v>令和　　年　　月　　日</v>
      </c>
      <c r="B12" s="12"/>
      <c r="C12" s="12"/>
      <c r="D12" s="12"/>
      <c r="E12" s="12"/>
      <c r="F12" s="12"/>
      <c r="G12" s="12"/>
      <c r="H12" s="12"/>
    </row>
    <row r="13" spans="1:8" ht="16.5" customHeight="1">
      <c r="A13" s="12"/>
      <c r="B13" s="12"/>
      <c r="C13" s="12"/>
      <c r="D13" s="12"/>
      <c r="E13" s="12"/>
      <c r="F13" s="12"/>
      <c r="G13" s="12"/>
      <c r="H13" s="12"/>
    </row>
    <row r="14" spans="1:8" ht="26.25" customHeight="1">
      <c r="A14" s="14"/>
      <c r="B14" s="477" t="s">
        <v>649</v>
      </c>
      <c r="C14" s="477"/>
      <c r="D14" s="478">
        <f>入力シート!D13</f>
        <v>0</v>
      </c>
      <c r="E14" s="478"/>
      <c r="F14" s="478"/>
      <c r="G14" s="478"/>
      <c r="H14" s="478"/>
    </row>
    <row r="15" spans="1:8" ht="26.25" customHeight="1">
      <c r="A15" s="14"/>
      <c r="B15" s="477" t="s">
        <v>648</v>
      </c>
      <c r="C15" s="477"/>
      <c r="D15" s="478" t="str">
        <f>入力シート!D18</f>
        <v/>
      </c>
      <c r="E15" s="478"/>
      <c r="F15" s="478"/>
      <c r="G15" s="478"/>
      <c r="H15" s="478"/>
    </row>
    <row r="16" spans="1:8" ht="26.25" customHeight="1">
      <c r="A16" s="14"/>
      <c r="B16" s="477" t="s">
        <v>448</v>
      </c>
      <c r="C16" s="477"/>
      <c r="D16" s="478" t="str">
        <f>入力シート!D19&amp;" "&amp;入力シート!D20</f>
        <v xml:space="preserve"> </v>
      </c>
      <c r="E16" s="478"/>
      <c r="F16" s="478"/>
      <c r="G16" s="478"/>
      <c r="H16" s="478"/>
    </row>
    <row r="17" spans="1:8" ht="26.25" customHeight="1">
      <c r="A17" s="14"/>
      <c r="B17" s="477" t="s">
        <v>475</v>
      </c>
      <c r="C17" s="477"/>
      <c r="D17" s="480">
        <f>入力シート!D21</f>
        <v>0</v>
      </c>
      <c r="E17" s="480"/>
      <c r="F17" s="480"/>
      <c r="G17" s="480"/>
      <c r="H17" s="480"/>
    </row>
    <row r="18" spans="1:8" ht="26.25" customHeight="1">
      <c r="A18" s="14"/>
      <c r="B18" s="14"/>
      <c r="C18" s="14" t="s">
        <v>449</v>
      </c>
      <c r="D18" s="102" t="s">
        <v>450</v>
      </c>
      <c r="E18" s="102"/>
      <c r="F18" s="102"/>
      <c r="G18" s="102"/>
      <c r="H18" s="102"/>
    </row>
    <row r="19" spans="1:8" ht="26.25" customHeight="1">
      <c r="D19" s="475" t="s">
        <v>657</v>
      </c>
      <c r="E19" s="475"/>
      <c r="F19" s="475"/>
      <c r="G19" s="475"/>
      <c r="H19" s="475"/>
    </row>
    <row r="20" spans="1:8" ht="26.25" customHeight="1">
      <c r="D20" s="475"/>
      <c r="E20" s="475"/>
      <c r="F20" s="475"/>
      <c r="G20" s="475"/>
      <c r="H20" s="475"/>
    </row>
    <row r="21" spans="1:8" ht="26.25" customHeight="1"/>
  </sheetData>
  <sheetProtection algorithmName="SHA-512" hashValue="3px1W0GvnCK1QowfW6TcuUuJJ+X/3cnpEhh+V1HKTUtIZPyiS/Qo+ByZwg4QiPgUIBVi2kjdO0QSxkX3eyZ7UQ==" saltValue="ztKbiyLJV/SoMba5WDHkzw==" spinCount="100000" sheet="1" selectLockedCells="1"/>
  <protectedRanges>
    <protectedRange sqref="A12" name="範囲2"/>
    <protectedRange sqref="D14:H17" name="範囲1"/>
  </protectedRanges>
  <mergeCells count="17">
    <mergeCell ref="A1:H2"/>
    <mergeCell ref="B16:C16"/>
    <mergeCell ref="D16:H16"/>
    <mergeCell ref="B17:C17"/>
    <mergeCell ref="D17:H17"/>
    <mergeCell ref="A4:H4"/>
    <mergeCell ref="A5:H5"/>
    <mergeCell ref="A6:H6"/>
    <mergeCell ref="A7:H7"/>
    <mergeCell ref="A8:H8"/>
    <mergeCell ref="D19:H20"/>
    <mergeCell ref="A9:H9"/>
    <mergeCell ref="A10:H10"/>
    <mergeCell ref="B14:C14"/>
    <mergeCell ref="D14:H14"/>
    <mergeCell ref="B15:C15"/>
    <mergeCell ref="D15:H15"/>
  </mergeCells>
  <phoneticPr fontId="39"/>
  <pageMargins left="0.90486111111111101" right="0.51180555555555596" top="0.74791666666666701" bottom="0.74791666666666701" header="0.31458333333333299" footer="0.31458333333333299"/>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B1:S194"/>
  <sheetViews>
    <sheetView view="pageBreakPreview" zoomScale="70" zoomScaleNormal="80" zoomScaleSheetLayoutView="70" workbookViewId="0"/>
  </sheetViews>
  <sheetFormatPr defaultColWidth="9" defaultRowHeight="18"/>
  <cols>
    <col min="1" max="1" width="0.75" style="15" customWidth="1"/>
    <col min="2" max="2" width="5" style="15" customWidth="1"/>
    <col min="3" max="5" width="6.25" style="15" customWidth="1"/>
    <col min="6" max="6" width="26" style="15" customWidth="1"/>
    <col min="7" max="7" width="19.75" style="15" customWidth="1"/>
    <col min="8" max="8" width="17.375" style="15" customWidth="1"/>
    <col min="9" max="9" width="16.125" style="15" customWidth="1"/>
    <col min="10" max="13" width="3.625" style="15" customWidth="1"/>
    <col min="14" max="14" width="4.625" style="15" customWidth="1"/>
    <col min="15" max="15" width="9" style="15" customWidth="1"/>
    <col min="16" max="16" width="9" style="59"/>
    <col min="17" max="17" width="9" style="98"/>
    <col min="18" max="16384" width="9" style="15"/>
  </cols>
  <sheetData>
    <row r="1" spans="2:19" ht="32.25" customHeight="1">
      <c r="B1" s="252" t="s">
        <v>726</v>
      </c>
    </row>
    <row r="2" spans="2:19" ht="32.25" customHeight="1">
      <c r="B2" s="84" t="s">
        <v>501</v>
      </c>
    </row>
    <row r="3" spans="2:19" ht="26.25" customHeight="1">
      <c r="B3" s="500" t="s">
        <v>30</v>
      </c>
      <c r="C3" s="500"/>
      <c r="D3" s="500"/>
      <c r="E3" s="500"/>
      <c r="F3" s="500"/>
      <c r="G3" s="500"/>
      <c r="H3" s="500"/>
      <c r="I3" s="500"/>
      <c r="J3" s="500"/>
      <c r="K3" s="500"/>
      <c r="L3" s="500"/>
      <c r="M3" s="500"/>
      <c r="P3" s="59" t="s">
        <v>31</v>
      </c>
      <c r="Q3" s="98" t="s">
        <v>32</v>
      </c>
    </row>
    <row r="4" spans="2:19" ht="17.25" customHeight="1">
      <c r="B4" s="15" t="s">
        <v>525</v>
      </c>
      <c r="J4" s="61"/>
      <c r="K4" s="61"/>
      <c r="L4" s="61"/>
      <c r="M4" s="61"/>
      <c r="P4" s="59" t="s">
        <v>33</v>
      </c>
      <c r="Q4" s="98" t="s">
        <v>34</v>
      </c>
    </row>
    <row r="5" spans="2:19" s="58" customFormat="1" ht="26.25" customHeight="1">
      <c r="B5" s="520" t="s">
        <v>35</v>
      </c>
      <c r="C5" s="501" t="s">
        <v>36</v>
      </c>
      <c r="D5" s="502"/>
      <c r="E5" s="502"/>
      <c r="F5" s="502"/>
      <c r="G5" s="496" t="s">
        <v>37</v>
      </c>
      <c r="H5" s="484" t="s">
        <v>38</v>
      </c>
      <c r="I5" s="503"/>
      <c r="J5" s="487" t="s">
        <v>564</v>
      </c>
      <c r="K5" s="488"/>
      <c r="L5" s="488"/>
      <c r="M5" s="489"/>
      <c r="O5" s="15"/>
      <c r="P5" s="59" t="s">
        <v>39</v>
      </c>
      <c r="Q5" s="98" t="s">
        <v>40</v>
      </c>
      <c r="R5" s="15"/>
      <c r="S5" s="15"/>
    </row>
    <row r="6" spans="2:19" s="58" customFormat="1">
      <c r="B6" s="521"/>
      <c r="C6" s="484" t="s">
        <v>41</v>
      </c>
      <c r="D6" s="497"/>
      <c r="E6" s="528" t="s">
        <v>42</v>
      </c>
      <c r="F6" s="484" t="s">
        <v>43</v>
      </c>
      <c r="G6" s="485"/>
      <c r="H6" s="504" t="s">
        <v>44</v>
      </c>
      <c r="I6" s="505"/>
      <c r="J6" s="490"/>
      <c r="K6" s="491"/>
      <c r="L6" s="491"/>
      <c r="M6" s="492"/>
      <c r="P6" s="59" t="s">
        <v>45</v>
      </c>
      <c r="Q6" s="98" t="s">
        <v>46</v>
      </c>
      <c r="S6" s="15"/>
    </row>
    <row r="7" spans="2:19" s="58" customFormat="1" ht="15" customHeight="1">
      <c r="B7" s="521"/>
      <c r="C7" s="498"/>
      <c r="D7" s="499"/>
      <c r="E7" s="529"/>
      <c r="F7" s="485"/>
      <c r="G7" s="485"/>
      <c r="H7" s="486" t="s">
        <v>47</v>
      </c>
      <c r="I7" s="496" t="s">
        <v>48</v>
      </c>
      <c r="J7" s="490"/>
      <c r="K7" s="491"/>
      <c r="L7" s="491"/>
      <c r="M7" s="492"/>
      <c r="P7" s="59" t="s">
        <v>49</v>
      </c>
      <c r="Q7" s="98" t="s">
        <v>50</v>
      </c>
      <c r="S7" s="15"/>
    </row>
    <row r="8" spans="2:19" s="58" customFormat="1" ht="24" customHeight="1" thickBot="1">
      <c r="B8" s="521"/>
      <c r="C8" s="481" t="s">
        <v>51</v>
      </c>
      <c r="D8" s="482"/>
      <c r="E8" s="483"/>
      <c r="F8" s="60" t="s">
        <v>52</v>
      </c>
      <c r="G8" s="485"/>
      <c r="H8" s="486"/>
      <c r="I8" s="485"/>
      <c r="J8" s="493"/>
      <c r="K8" s="494"/>
      <c r="L8" s="494"/>
      <c r="M8" s="495"/>
      <c r="P8" s="59" t="s">
        <v>53</v>
      </c>
      <c r="Q8" s="98" t="s">
        <v>54</v>
      </c>
      <c r="S8" s="15"/>
    </row>
    <row r="9" spans="2:19">
      <c r="B9" s="506">
        <v>1</v>
      </c>
      <c r="C9" s="515" t="s">
        <v>55</v>
      </c>
      <c r="D9" s="516"/>
      <c r="E9" s="178" t="s">
        <v>55</v>
      </c>
      <c r="F9" s="509"/>
      <c r="G9" s="509"/>
      <c r="H9" s="509"/>
      <c r="I9" s="548"/>
      <c r="J9" s="532"/>
      <c r="K9" s="533"/>
      <c r="L9" s="533"/>
      <c r="M9" s="534"/>
      <c r="O9" s="58"/>
      <c r="P9" s="59" t="s">
        <v>56</v>
      </c>
      <c r="Q9" s="98" t="s">
        <v>57</v>
      </c>
      <c r="R9" s="58"/>
    </row>
    <row r="10" spans="2:19" ht="10.5" customHeight="1">
      <c r="B10" s="507"/>
      <c r="C10" s="524"/>
      <c r="D10" s="522"/>
      <c r="E10" s="530"/>
      <c r="F10" s="510"/>
      <c r="G10" s="510"/>
      <c r="H10" s="510"/>
      <c r="I10" s="549"/>
      <c r="J10" s="535"/>
      <c r="K10" s="536"/>
      <c r="L10" s="536"/>
      <c r="M10" s="537"/>
      <c r="O10" s="18"/>
      <c r="P10" s="59" t="s">
        <v>58</v>
      </c>
      <c r="Q10" s="98" t="s">
        <v>59</v>
      </c>
    </row>
    <row r="11" spans="2:19" ht="22.5" customHeight="1">
      <c r="B11" s="507"/>
      <c r="C11" s="525"/>
      <c r="D11" s="523"/>
      <c r="E11" s="531"/>
      <c r="F11" s="179"/>
      <c r="G11" s="179"/>
      <c r="H11" s="179"/>
      <c r="I11" s="180"/>
      <c r="J11" s="535"/>
      <c r="K11" s="536"/>
      <c r="L11" s="536"/>
      <c r="M11" s="537"/>
      <c r="P11" s="59" t="s">
        <v>60</v>
      </c>
      <c r="Q11" s="98" t="s">
        <v>61</v>
      </c>
    </row>
    <row r="12" spans="2:19">
      <c r="B12" s="507"/>
      <c r="C12" s="517" t="s">
        <v>62</v>
      </c>
      <c r="D12" s="518"/>
      <c r="E12" s="519"/>
      <c r="F12" s="511"/>
      <c r="G12" s="511"/>
      <c r="H12" s="511"/>
      <c r="I12" s="550"/>
      <c r="J12" s="535"/>
      <c r="K12" s="536"/>
      <c r="L12" s="536"/>
      <c r="M12" s="537"/>
      <c r="P12" s="59" t="s">
        <v>63</v>
      </c>
      <c r="Q12" s="98" t="s">
        <v>64</v>
      </c>
    </row>
    <row r="13" spans="2:19" ht="11.25" customHeight="1">
      <c r="B13" s="507"/>
      <c r="C13" s="541" t="str">
        <f>IFERROR(VLOOKUP(C10&amp;D10&amp;E10,P:Q,2,0),"")</f>
        <v/>
      </c>
      <c r="D13" s="542"/>
      <c r="E13" s="543"/>
      <c r="F13" s="512"/>
      <c r="G13" s="512"/>
      <c r="H13" s="512"/>
      <c r="I13" s="551"/>
      <c r="J13" s="535"/>
      <c r="K13" s="536"/>
      <c r="L13" s="536"/>
      <c r="M13" s="537"/>
      <c r="P13" s="59" t="s">
        <v>65</v>
      </c>
      <c r="Q13" s="98" t="s">
        <v>66</v>
      </c>
    </row>
    <row r="14" spans="2:19" ht="22.5" customHeight="1" thickBot="1">
      <c r="B14" s="508"/>
      <c r="C14" s="544"/>
      <c r="D14" s="545"/>
      <c r="E14" s="546"/>
      <c r="F14" s="181"/>
      <c r="G14" s="181"/>
      <c r="H14" s="181"/>
      <c r="I14" s="182"/>
      <c r="J14" s="538"/>
      <c r="K14" s="539"/>
      <c r="L14" s="539"/>
      <c r="M14" s="540"/>
      <c r="P14" s="59" t="s">
        <v>67</v>
      </c>
      <c r="Q14" s="98" t="s">
        <v>68</v>
      </c>
    </row>
    <row r="15" spans="2:19" ht="22.5" customHeight="1">
      <c r="B15" s="506">
        <v>2</v>
      </c>
      <c r="C15" s="526"/>
      <c r="D15" s="527"/>
      <c r="E15" s="513"/>
      <c r="F15" s="183"/>
      <c r="G15" s="183"/>
      <c r="H15" s="183"/>
      <c r="I15" s="211"/>
      <c r="J15" s="532"/>
      <c r="K15" s="533"/>
      <c r="L15" s="533"/>
      <c r="M15" s="534"/>
      <c r="P15" s="59" t="s">
        <v>69</v>
      </c>
      <c r="Q15" s="98" t="s">
        <v>70</v>
      </c>
    </row>
    <row r="16" spans="2:19" ht="22.5" customHeight="1">
      <c r="B16" s="507"/>
      <c r="C16" s="525"/>
      <c r="D16" s="523"/>
      <c r="E16" s="514"/>
      <c r="F16" s="179"/>
      <c r="G16" s="179"/>
      <c r="H16" s="179"/>
      <c r="I16" s="180"/>
      <c r="J16" s="535"/>
      <c r="K16" s="536"/>
      <c r="L16" s="536"/>
      <c r="M16" s="537"/>
      <c r="P16" s="59" t="s">
        <v>71</v>
      </c>
      <c r="Q16" s="98" t="s">
        <v>72</v>
      </c>
    </row>
    <row r="17" spans="2:17" ht="22.5" customHeight="1">
      <c r="B17" s="507"/>
      <c r="C17" s="541" t="str">
        <f>IFERROR(VLOOKUP(C15&amp;D15&amp;E15,P:Q,2,0),"")</f>
        <v/>
      </c>
      <c r="D17" s="542"/>
      <c r="E17" s="543"/>
      <c r="F17" s="179"/>
      <c r="G17" s="179"/>
      <c r="H17" s="179"/>
      <c r="I17" s="180"/>
      <c r="J17" s="535"/>
      <c r="K17" s="536"/>
      <c r="L17" s="536"/>
      <c r="M17" s="537"/>
      <c r="P17" s="59" t="s">
        <v>73</v>
      </c>
      <c r="Q17" s="98" t="s">
        <v>74</v>
      </c>
    </row>
    <row r="18" spans="2:17" ht="22.5" customHeight="1" thickBot="1">
      <c r="B18" s="508"/>
      <c r="C18" s="544"/>
      <c r="D18" s="545"/>
      <c r="E18" s="546"/>
      <c r="F18" s="181"/>
      <c r="G18" s="181"/>
      <c r="H18" s="181"/>
      <c r="I18" s="182"/>
      <c r="J18" s="538"/>
      <c r="K18" s="539"/>
      <c r="L18" s="539"/>
      <c r="M18" s="540"/>
      <c r="P18" s="59" t="s">
        <v>75</v>
      </c>
      <c r="Q18" s="98" t="s">
        <v>76</v>
      </c>
    </row>
    <row r="19" spans="2:17" ht="22.5" customHeight="1">
      <c r="B19" s="506">
        <v>3</v>
      </c>
      <c r="C19" s="526"/>
      <c r="D19" s="527"/>
      <c r="E19" s="547"/>
      <c r="F19" s="183"/>
      <c r="G19" s="183"/>
      <c r="H19" s="183"/>
      <c r="I19" s="211"/>
      <c r="J19" s="532"/>
      <c r="K19" s="533"/>
      <c r="L19" s="533"/>
      <c r="M19" s="534"/>
      <c r="P19" s="59" t="s">
        <v>77</v>
      </c>
      <c r="Q19" s="98" t="s">
        <v>78</v>
      </c>
    </row>
    <row r="20" spans="2:17" ht="22.5" customHeight="1">
      <c r="B20" s="507"/>
      <c r="C20" s="525"/>
      <c r="D20" s="523"/>
      <c r="E20" s="531"/>
      <c r="F20" s="179"/>
      <c r="G20" s="179"/>
      <c r="H20" s="179"/>
      <c r="I20" s="180"/>
      <c r="J20" s="535"/>
      <c r="K20" s="536"/>
      <c r="L20" s="536"/>
      <c r="M20" s="537"/>
      <c r="P20" s="59" t="s">
        <v>79</v>
      </c>
      <c r="Q20" s="98" t="s">
        <v>80</v>
      </c>
    </row>
    <row r="21" spans="2:17" ht="22.5" customHeight="1">
      <c r="B21" s="507"/>
      <c r="C21" s="541" t="str">
        <f>IFERROR(VLOOKUP(C19&amp;D19&amp;E19,P:Q,2,0),"")</f>
        <v/>
      </c>
      <c r="D21" s="542"/>
      <c r="E21" s="543"/>
      <c r="F21" s="179"/>
      <c r="G21" s="179"/>
      <c r="H21" s="179"/>
      <c r="I21" s="180"/>
      <c r="J21" s="535"/>
      <c r="K21" s="536"/>
      <c r="L21" s="536"/>
      <c r="M21" s="537"/>
      <c r="P21" s="59" t="s">
        <v>81</v>
      </c>
      <c r="Q21" s="98" t="s">
        <v>82</v>
      </c>
    </row>
    <row r="22" spans="2:17" ht="22.5" customHeight="1" thickBot="1">
      <c r="B22" s="508"/>
      <c r="C22" s="544"/>
      <c r="D22" s="545"/>
      <c r="E22" s="546"/>
      <c r="F22" s="181"/>
      <c r="G22" s="181"/>
      <c r="H22" s="181"/>
      <c r="I22" s="182"/>
      <c r="J22" s="538"/>
      <c r="K22" s="539"/>
      <c r="L22" s="539"/>
      <c r="M22" s="540"/>
      <c r="P22" s="59" t="s">
        <v>83</v>
      </c>
      <c r="Q22" s="98" t="s">
        <v>84</v>
      </c>
    </row>
    <row r="23" spans="2:17" ht="22.5" customHeight="1">
      <c r="B23" s="506">
        <v>4</v>
      </c>
      <c r="C23" s="526"/>
      <c r="D23" s="527"/>
      <c r="E23" s="513"/>
      <c r="F23" s="183"/>
      <c r="G23" s="183"/>
      <c r="H23" s="183"/>
      <c r="I23" s="211"/>
      <c r="J23" s="532"/>
      <c r="K23" s="533"/>
      <c r="L23" s="533"/>
      <c r="M23" s="534"/>
      <c r="P23" s="59" t="s">
        <v>85</v>
      </c>
      <c r="Q23" s="98" t="s">
        <v>86</v>
      </c>
    </row>
    <row r="24" spans="2:17" ht="22.5" customHeight="1">
      <c r="B24" s="507"/>
      <c r="C24" s="525"/>
      <c r="D24" s="523"/>
      <c r="E24" s="514"/>
      <c r="F24" s="179"/>
      <c r="G24" s="179"/>
      <c r="H24" s="179"/>
      <c r="I24" s="180"/>
      <c r="J24" s="535"/>
      <c r="K24" s="536"/>
      <c r="L24" s="536"/>
      <c r="M24" s="537"/>
      <c r="P24" s="59" t="s">
        <v>87</v>
      </c>
      <c r="Q24" s="98" t="s">
        <v>88</v>
      </c>
    </row>
    <row r="25" spans="2:17" ht="22.5" customHeight="1">
      <c r="B25" s="507"/>
      <c r="C25" s="541" t="str">
        <f>IFERROR(VLOOKUP(C23&amp;D23&amp;E23,P:Q,2,0),"")</f>
        <v/>
      </c>
      <c r="D25" s="542"/>
      <c r="E25" s="543"/>
      <c r="F25" s="179"/>
      <c r="G25" s="179"/>
      <c r="H25" s="179"/>
      <c r="I25" s="180"/>
      <c r="J25" s="535"/>
      <c r="K25" s="536"/>
      <c r="L25" s="536"/>
      <c r="M25" s="537"/>
      <c r="P25" s="59" t="s">
        <v>89</v>
      </c>
      <c r="Q25" s="98" t="s">
        <v>90</v>
      </c>
    </row>
    <row r="26" spans="2:17" ht="22.5" customHeight="1" thickBot="1">
      <c r="B26" s="508"/>
      <c r="C26" s="544"/>
      <c r="D26" s="545"/>
      <c r="E26" s="546"/>
      <c r="F26" s="181"/>
      <c r="G26" s="181"/>
      <c r="H26" s="181"/>
      <c r="I26" s="182"/>
      <c r="J26" s="538"/>
      <c r="K26" s="539"/>
      <c r="L26" s="539"/>
      <c r="M26" s="540"/>
      <c r="P26" s="59" t="s">
        <v>91</v>
      </c>
      <c r="Q26" s="98" t="s">
        <v>92</v>
      </c>
    </row>
    <row r="27" spans="2:17" ht="22.5" customHeight="1">
      <c r="B27" s="506">
        <v>5</v>
      </c>
      <c r="C27" s="526"/>
      <c r="D27" s="527"/>
      <c r="E27" s="513"/>
      <c r="F27" s="183"/>
      <c r="G27" s="183"/>
      <c r="H27" s="183"/>
      <c r="I27" s="211"/>
      <c r="J27" s="532"/>
      <c r="K27" s="533"/>
      <c r="L27" s="533"/>
      <c r="M27" s="534"/>
      <c r="P27" s="59" t="s">
        <v>93</v>
      </c>
      <c r="Q27" s="98" t="s">
        <v>94</v>
      </c>
    </row>
    <row r="28" spans="2:17" ht="22.5" customHeight="1">
      <c r="B28" s="507"/>
      <c r="C28" s="525"/>
      <c r="D28" s="523"/>
      <c r="E28" s="514"/>
      <c r="F28" s="179"/>
      <c r="G28" s="179"/>
      <c r="H28" s="179"/>
      <c r="I28" s="180"/>
      <c r="J28" s="535"/>
      <c r="K28" s="536"/>
      <c r="L28" s="536"/>
      <c r="M28" s="537"/>
      <c r="P28" s="59" t="s">
        <v>95</v>
      </c>
      <c r="Q28" s="98" t="s">
        <v>96</v>
      </c>
    </row>
    <row r="29" spans="2:17" ht="22.5" customHeight="1">
      <c r="B29" s="507"/>
      <c r="C29" s="541" t="str">
        <f>IFERROR(VLOOKUP(C27&amp;D27&amp;E27,P:Q,2,0),"")</f>
        <v/>
      </c>
      <c r="D29" s="542"/>
      <c r="E29" s="543"/>
      <c r="F29" s="179"/>
      <c r="G29" s="179"/>
      <c r="H29" s="179"/>
      <c r="I29" s="180"/>
      <c r="J29" s="535"/>
      <c r="K29" s="536"/>
      <c r="L29" s="536"/>
      <c r="M29" s="537"/>
      <c r="P29" s="59" t="s">
        <v>97</v>
      </c>
      <c r="Q29" s="98" t="s">
        <v>98</v>
      </c>
    </row>
    <row r="30" spans="2:17" ht="22.5" customHeight="1" thickBot="1">
      <c r="B30" s="508"/>
      <c r="C30" s="544"/>
      <c r="D30" s="545"/>
      <c r="E30" s="546"/>
      <c r="F30" s="181"/>
      <c r="G30" s="181"/>
      <c r="H30" s="181"/>
      <c r="I30" s="182"/>
      <c r="J30" s="538"/>
      <c r="K30" s="539"/>
      <c r="L30" s="539"/>
      <c r="M30" s="540"/>
      <c r="P30" s="59" t="s">
        <v>99</v>
      </c>
      <c r="Q30" s="98" t="s">
        <v>100</v>
      </c>
    </row>
    <row r="31" spans="2:17" ht="22.5" customHeight="1">
      <c r="B31" s="506">
        <v>6</v>
      </c>
      <c r="C31" s="526"/>
      <c r="D31" s="527"/>
      <c r="E31" s="513"/>
      <c r="F31" s="183"/>
      <c r="G31" s="183"/>
      <c r="H31" s="183"/>
      <c r="I31" s="211"/>
      <c r="J31" s="532"/>
      <c r="K31" s="533"/>
      <c r="L31" s="533"/>
      <c r="M31" s="534"/>
      <c r="P31" s="59" t="s">
        <v>101</v>
      </c>
      <c r="Q31" s="98" t="s">
        <v>102</v>
      </c>
    </row>
    <row r="32" spans="2:17" ht="22.5" customHeight="1">
      <c r="B32" s="507"/>
      <c r="C32" s="525"/>
      <c r="D32" s="523"/>
      <c r="E32" s="514"/>
      <c r="F32" s="179"/>
      <c r="G32" s="179"/>
      <c r="H32" s="179"/>
      <c r="I32" s="180"/>
      <c r="J32" s="535"/>
      <c r="K32" s="536"/>
      <c r="L32" s="536"/>
      <c r="M32" s="537"/>
      <c r="P32" s="59" t="s">
        <v>103</v>
      </c>
      <c r="Q32" s="98" t="s">
        <v>104</v>
      </c>
    </row>
    <row r="33" spans="2:17" ht="22.5" customHeight="1">
      <c r="B33" s="507"/>
      <c r="C33" s="541" t="str">
        <f>IFERROR(VLOOKUP(C31&amp;D31&amp;E31,P:Q,2,0),"")</f>
        <v/>
      </c>
      <c r="D33" s="542"/>
      <c r="E33" s="543"/>
      <c r="F33" s="179"/>
      <c r="G33" s="179"/>
      <c r="H33" s="179"/>
      <c r="I33" s="180"/>
      <c r="J33" s="535"/>
      <c r="K33" s="536"/>
      <c r="L33" s="536"/>
      <c r="M33" s="537"/>
      <c r="P33" s="59" t="s">
        <v>105</v>
      </c>
      <c r="Q33" s="98" t="s">
        <v>106</v>
      </c>
    </row>
    <row r="34" spans="2:17" ht="22.5" customHeight="1" thickBot="1">
      <c r="B34" s="508"/>
      <c r="C34" s="544"/>
      <c r="D34" s="545"/>
      <c r="E34" s="546"/>
      <c r="F34" s="181"/>
      <c r="G34" s="181"/>
      <c r="H34" s="181"/>
      <c r="I34" s="182"/>
      <c r="J34" s="538"/>
      <c r="K34" s="539"/>
      <c r="L34" s="539"/>
      <c r="M34" s="540"/>
      <c r="P34" s="59" t="s">
        <v>107</v>
      </c>
      <c r="Q34" s="98" t="s">
        <v>108</v>
      </c>
    </row>
    <row r="35" spans="2:17" ht="22.5" customHeight="1">
      <c r="B35" s="506">
        <v>7</v>
      </c>
      <c r="C35" s="526"/>
      <c r="D35" s="527"/>
      <c r="E35" s="513"/>
      <c r="F35" s="183"/>
      <c r="G35" s="183"/>
      <c r="H35" s="183"/>
      <c r="I35" s="211"/>
      <c r="J35" s="532"/>
      <c r="K35" s="533"/>
      <c r="L35" s="533"/>
      <c r="M35" s="534"/>
      <c r="P35" s="59" t="s">
        <v>109</v>
      </c>
      <c r="Q35" s="98" t="s">
        <v>110</v>
      </c>
    </row>
    <row r="36" spans="2:17" ht="22.5" customHeight="1">
      <c r="B36" s="507"/>
      <c r="C36" s="525"/>
      <c r="D36" s="523"/>
      <c r="E36" s="514"/>
      <c r="F36" s="179"/>
      <c r="G36" s="179"/>
      <c r="H36" s="179"/>
      <c r="I36" s="180"/>
      <c r="J36" s="535"/>
      <c r="K36" s="536"/>
      <c r="L36" s="536"/>
      <c r="M36" s="537"/>
      <c r="P36" s="59" t="s">
        <v>111</v>
      </c>
      <c r="Q36" s="98" t="s">
        <v>112</v>
      </c>
    </row>
    <row r="37" spans="2:17" ht="22.5" customHeight="1">
      <c r="B37" s="507"/>
      <c r="C37" s="541" t="str">
        <f>IFERROR(VLOOKUP(C35&amp;D35&amp;E35,P:Q,2,0),"")</f>
        <v/>
      </c>
      <c r="D37" s="542"/>
      <c r="E37" s="543"/>
      <c r="F37" s="179"/>
      <c r="G37" s="179"/>
      <c r="H37" s="179"/>
      <c r="I37" s="180"/>
      <c r="J37" s="535"/>
      <c r="K37" s="536"/>
      <c r="L37" s="536"/>
      <c r="M37" s="537"/>
      <c r="P37" s="59" t="s">
        <v>113</v>
      </c>
      <c r="Q37" s="98" t="s">
        <v>114</v>
      </c>
    </row>
    <row r="38" spans="2:17" ht="22.5" customHeight="1" thickBot="1">
      <c r="B38" s="508"/>
      <c r="C38" s="544"/>
      <c r="D38" s="545"/>
      <c r="E38" s="546"/>
      <c r="F38" s="181"/>
      <c r="G38" s="181"/>
      <c r="H38" s="181"/>
      <c r="I38" s="182"/>
      <c r="J38" s="538"/>
      <c r="K38" s="539"/>
      <c r="L38" s="539"/>
      <c r="M38" s="540"/>
      <c r="P38" s="59" t="s">
        <v>115</v>
      </c>
      <c r="Q38" s="98" t="s">
        <v>116</v>
      </c>
    </row>
    <row r="39" spans="2:17" ht="22.5" customHeight="1">
      <c r="B39" s="506">
        <v>8</v>
      </c>
      <c r="C39" s="526"/>
      <c r="D39" s="527"/>
      <c r="E39" s="513"/>
      <c r="F39" s="183"/>
      <c r="G39" s="183"/>
      <c r="H39" s="183"/>
      <c r="I39" s="211"/>
      <c r="J39" s="532"/>
      <c r="K39" s="533"/>
      <c r="L39" s="533"/>
      <c r="M39" s="534"/>
      <c r="P39" s="59" t="s">
        <v>117</v>
      </c>
      <c r="Q39" s="98" t="s">
        <v>118</v>
      </c>
    </row>
    <row r="40" spans="2:17" ht="22.5" customHeight="1">
      <c r="B40" s="507"/>
      <c r="C40" s="525"/>
      <c r="D40" s="523"/>
      <c r="E40" s="514"/>
      <c r="F40" s="179"/>
      <c r="G40" s="179"/>
      <c r="H40" s="179"/>
      <c r="I40" s="180"/>
      <c r="J40" s="535"/>
      <c r="K40" s="536"/>
      <c r="L40" s="536"/>
      <c r="M40" s="537"/>
      <c r="P40" s="59" t="s">
        <v>119</v>
      </c>
      <c r="Q40" s="98" t="s">
        <v>120</v>
      </c>
    </row>
    <row r="41" spans="2:17" ht="22.5" customHeight="1">
      <c r="B41" s="507"/>
      <c r="C41" s="541" t="str">
        <f>IFERROR(VLOOKUP(C39&amp;D39&amp;E39,P:Q,2,0),"")</f>
        <v/>
      </c>
      <c r="D41" s="542"/>
      <c r="E41" s="543"/>
      <c r="F41" s="179"/>
      <c r="G41" s="179"/>
      <c r="H41" s="179"/>
      <c r="I41" s="180"/>
      <c r="J41" s="535"/>
      <c r="K41" s="536"/>
      <c r="L41" s="536"/>
      <c r="M41" s="537"/>
      <c r="P41" s="59" t="s">
        <v>121</v>
      </c>
      <c r="Q41" s="98" t="s">
        <v>122</v>
      </c>
    </row>
    <row r="42" spans="2:17" ht="22.5" customHeight="1" thickBot="1">
      <c r="B42" s="508"/>
      <c r="C42" s="544"/>
      <c r="D42" s="545"/>
      <c r="E42" s="546"/>
      <c r="F42" s="181"/>
      <c r="G42" s="181"/>
      <c r="H42" s="181"/>
      <c r="I42" s="182"/>
      <c r="J42" s="538"/>
      <c r="K42" s="539"/>
      <c r="L42" s="539"/>
      <c r="M42" s="540"/>
      <c r="P42" s="59" t="s">
        <v>123</v>
      </c>
      <c r="Q42" s="98" t="s">
        <v>124</v>
      </c>
    </row>
    <row r="43" spans="2:17" ht="22.5" customHeight="1">
      <c r="B43" s="506">
        <v>9</v>
      </c>
      <c r="C43" s="526"/>
      <c r="D43" s="527"/>
      <c r="E43" s="513"/>
      <c r="F43" s="183"/>
      <c r="G43" s="183"/>
      <c r="H43" s="183"/>
      <c r="I43" s="211"/>
      <c r="J43" s="532"/>
      <c r="K43" s="533"/>
      <c r="L43" s="533"/>
      <c r="M43" s="534"/>
      <c r="P43" s="59" t="s">
        <v>125</v>
      </c>
      <c r="Q43" s="98" t="s">
        <v>126</v>
      </c>
    </row>
    <row r="44" spans="2:17" ht="22.5" customHeight="1">
      <c r="B44" s="507"/>
      <c r="C44" s="525"/>
      <c r="D44" s="523"/>
      <c r="E44" s="514"/>
      <c r="F44" s="179"/>
      <c r="G44" s="179"/>
      <c r="H44" s="179"/>
      <c r="I44" s="180"/>
      <c r="J44" s="535"/>
      <c r="K44" s="536"/>
      <c r="L44" s="536"/>
      <c r="M44" s="537"/>
      <c r="P44" s="59" t="s">
        <v>127</v>
      </c>
      <c r="Q44" s="98" t="s">
        <v>128</v>
      </c>
    </row>
    <row r="45" spans="2:17" ht="22.5" customHeight="1">
      <c r="B45" s="507"/>
      <c r="C45" s="541" t="str">
        <f>IFERROR(VLOOKUP(C43&amp;D43&amp;E43,P:Q,2,0),"")</f>
        <v/>
      </c>
      <c r="D45" s="542"/>
      <c r="E45" s="543"/>
      <c r="F45" s="179"/>
      <c r="G45" s="179"/>
      <c r="H45" s="179"/>
      <c r="I45" s="180"/>
      <c r="J45" s="535"/>
      <c r="K45" s="536"/>
      <c r="L45" s="536"/>
      <c r="M45" s="537"/>
      <c r="P45" s="59" t="s">
        <v>129</v>
      </c>
      <c r="Q45" s="98" t="s">
        <v>130</v>
      </c>
    </row>
    <row r="46" spans="2:17" ht="22.5" customHeight="1" thickBot="1">
      <c r="B46" s="508"/>
      <c r="C46" s="544"/>
      <c r="D46" s="545"/>
      <c r="E46" s="546"/>
      <c r="F46" s="181"/>
      <c r="G46" s="181"/>
      <c r="H46" s="181"/>
      <c r="I46" s="182"/>
      <c r="J46" s="538"/>
      <c r="K46" s="539"/>
      <c r="L46" s="539"/>
      <c r="M46" s="540"/>
      <c r="P46" s="59" t="s">
        <v>131</v>
      </c>
      <c r="Q46" s="98" t="s">
        <v>132</v>
      </c>
    </row>
    <row r="47" spans="2:17" ht="22.5" customHeight="1">
      <c r="B47" s="506">
        <v>10</v>
      </c>
      <c r="C47" s="526"/>
      <c r="D47" s="527"/>
      <c r="E47" s="513"/>
      <c r="F47" s="183"/>
      <c r="G47" s="183"/>
      <c r="H47" s="183"/>
      <c r="I47" s="211"/>
      <c r="J47" s="532"/>
      <c r="K47" s="533"/>
      <c r="L47" s="533"/>
      <c r="M47" s="534"/>
      <c r="P47" s="59" t="s">
        <v>135</v>
      </c>
      <c r="Q47" s="98" t="s">
        <v>136</v>
      </c>
    </row>
    <row r="48" spans="2:17" ht="22.5" customHeight="1">
      <c r="B48" s="507"/>
      <c r="C48" s="525"/>
      <c r="D48" s="523"/>
      <c r="E48" s="514"/>
      <c r="F48" s="179"/>
      <c r="G48" s="179"/>
      <c r="H48" s="179"/>
      <c r="I48" s="180"/>
      <c r="J48" s="535"/>
      <c r="K48" s="536"/>
      <c r="L48" s="536"/>
      <c r="M48" s="537"/>
      <c r="P48" s="59" t="s">
        <v>137</v>
      </c>
      <c r="Q48" s="98" t="s">
        <v>138</v>
      </c>
    </row>
    <row r="49" spans="2:17" ht="22.5" customHeight="1">
      <c r="B49" s="507"/>
      <c r="C49" s="541" t="str">
        <f>IFERROR(VLOOKUP(C47&amp;D47&amp;E47,P:Q,2,0),"")</f>
        <v/>
      </c>
      <c r="D49" s="542"/>
      <c r="E49" s="543"/>
      <c r="F49" s="179"/>
      <c r="G49" s="179"/>
      <c r="H49" s="179"/>
      <c r="I49" s="180"/>
      <c r="J49" s="535"/>
      <c r="K49" s="536"/>
      <c r="L49" s="536"/>
      <c r="M49" s="537"/>
      <c r="P49" s="59" t="s">
        <v>140</v>
      </c>
      <c r="Q49" s="98" t="s">
        <v>141</v>
      </c>
    </row>
    <row r="50" spans="2:17" ht="22.5" customHeight="1" thickBot="1">
      <c r="B50" s="508"/>
      <c r="C50" s="544"/>
      <c r="D50" s="545"/>
      <c r="E50" s="546"/>
      <c r="F50" s="181"/>
      <c r="G50" s="181"/>
      <c r="H50" s="181"/>
      <c r="I50" s="182"/>
      <c r="J50" s="538"/>
      <c r="K50" s="539"/>
      <c r="L50" s="539"/>
      <c r="M50" s="540"/>
      <c r="P50" s="59" t="s">
        <v>143</v>
      </c>
      <c r="Q50" s="98" t="s">
        <v>144</v>
      </c>
    </row>
    <row r="51" spans="2:17" ht="5.25" customHeight="1">
      <c r="B51" s="18"/>
      <c r="C51" s="18"/>
      <c r="D51" s="18"/>
      <c r="E51" s="18"/>
      <c r="F51" s="18"/>
      <c r="P51" s="59" t="s">
        <v>146</v>
      </c>
      <c r="Q51" s="98" t="s">
        <v>147</v>
      </c>
    </row>
    <row r="52" spans="2:17">
      <c r="B52" s="16" t="s">
        <v>133</v>
      </c>
      <c r="C52" s="16"/>
      <c r="D52" s="16" t="s">
        <v>134</v>
      </c>
      <c r="F52" s="16"/>
      <c r="G52" s="16"/>
      <c r="H52" s="16"/>
      <c r="I52" s="16"/>
      <c r="J52" s="16"/>
      <c r="K52" s="16"/>
      <c r="L52" s="16"/>
      <c r="M52" s="16"/>
      <c r="P52" s="59" t="s">
        <v>149</v>
      </c>
      <c r="Q52" s="98" t="s">
        <v>150</v>
      </c>
    </row>
    <row r="53" spans="2:17">
      <c r="D53" s="16" t="s">
        <v>554</v>
      </c>
      <c r="F53" s="16"/>
      <c r="G53" s="16"/>
      <c r="H53" s="16"/>
      <c r="I53" s="16"/>
      <c r="J53" s="16"/>
      <c r="K53" s="16"/>
      <c r="L53" s="16"/>
      <c r="M53" s="16"/>
      <c r="P53" s="59" t="s">
        <v>152</v>
      </c>
      <c r="Q53" s="98" t="s">
        <v>153</v>
      </c>
    </row>
    <row r="54" spans="2:17">
      <c r="D54" s="16" t="s">
        <v>139</v>
      </c>
      <c r="F54" s="16"/>
      <c r="G54" s="16"/>
      <c r="H54" s="16"/>
      <c r="I54" s="16"/>
      <c r="J54" s="16"/>
      <c r="K54" s="16"/>
      <c r="L54" s="16"/>
      <c r="M54" s="16"/>
      <c r="P54" s="59" t="s">
        <v>154</v>
      </c>
      <c r="Q54" s="98" t="s">
        <v>155</v>
      </c>
    </row>
    <row r="55" spans="2:17">
      <c r="D55" s="16" t="s">
        <v>142</v>
      </c>
      <c r="F55" s="16"/>
      <c r="G55" s="16"/>
      <c r="H55" s="16"/>
      <c r="I55" s="16"/>
      <c r="J55" s="16"/>
      <c r="K55" s="16"/>
      <c r="L55" s="16"/>
      <c r="M55" s="16"/>
      <c r="P55" s="59" t="s">
        <v>156</v>
      </c>
      <c r="Q55" s="98" t="s">
        <v>157</v>
      </c>
    </row>
    <row r="56" spans="2:17">
      <c r="D56" s="16" t="s">
        <v>145</v>
      </c>
      <c r="F56" s="16"/>
      <c r="G56" s="16"/>
      <c r="H56" s="16"/>
      <c r="I56" s="16"/>
      <c r="J56" s="16"/>
      <c r="K56" s="16"/>
      <c r="L56" s="16"/>
      <c r="M56" s="16"/>
      <c r="P56" s="59" t="s">
        <v>158</v>
      </c>
      <c r="Q56" s="98" t="s">
        <v>159</v>
      </c>
    </row>
    <row r="57" spans="2:17">
      <c r="D57" s="16" t="s">
        <v>148</v>
      </c>
      <c r="F57" s="16"/>
      <c r="G57" s="16"/>
      <c r="H57" s="16"/>
      <c r="I57" s="16"/>
      <c r="J57" s="16"/>
      <c r="K57" s="16"/>
      <c r="L57" s="16"/>
      <c r="M57" s="16"/>
      <c r="P57" s="59" t="s">
        <v>160</v>
      </c>
      <c r="Q57" s="98" t="s">
        <v>161</v>
      </c>
    </row>
    <row r="58" spans="2:17">
      <c r="D58" s="16" t="s">
        <v>151</v>
      </c>
      <c r="F58" s="16"/>
      <c r="G58" s="16"/>
      <c r="H58" s="16"/>
      <c r="I58" s="16"/>
      <c r="J58" s="16"/>
      <c r="K58" s="16"/>
      <c r="L58" s="16"/>
      <c r="M58" s="16"/>
      <c r="P58" s="59" t="s">
        <v>162</v>
      </c>
      <c r="Q58" s="98" t="s">
        <v>163</v>
      </c>
    </row>
    <row r="59" spans="2:17">
      <c r="P59" s="59" t="s">
        <v>164</v>
      </c>
      <c r="Q59" s="98" t="s">
        <v>165</v>
      </c>
    </row>
    <row r="60" spans="2:17">
      <c r="P60" s="59" t="s">
        <v>166</v>
      </c>
      <c r="Q60" s="98" t="s">
        <v>167</v>
      </c>
    </row>
    <row r="61" spans="2:17">
      <c r="P61" s="59" t="s">
        <v>168</v>
      </c>
      <c r="Q61" s="98" t="s">
        <v>169</v>
      </c>
    </row>
    <row r="62" spans="2:17">
      <c r="P62" s="59" t="s">
        <v>170</v>
      </c>
      <c r="Q62" s="98" t="s">
        <v>171</v>
      </c>
    </row>
    <row r="63" spans="2:17">
      <c r="P63" s="59" t="s">
        <v>172</v>
      </c>
      <c r="Q63" s="98" t="s">
        <v>173</v>
      </c>
    </row>
    <row r="64" spans="2:17">
      <c r="P64" s="59" t="s">
        <v>174</v>
      </c>
      <c r="Q64" s="98" t="s">
        <v>175</v>
      </c>
    </row>
    <row r="65" spans="16:17">
      <c r="P65" s="59" t="s">
        <v>176</v>
      </c>
      <c r="Q65" s="98" t="s">
        <v>177</v>
      </c>
    </row>
    <row r="66" spans="16:17">
      <c r="P66" s="59" t="s">
        <v>178</v>
      </c>
      <c r="Q66" s="98" t="s">
        <v>179</v>
      </c>
    </row>
    <row r="67" spans="16:17">
      <c r="P67" s="59" t="s">
        <v>180</v>
      </c>
      <c r="Q67" s="98" t="s">
        <v>181</v>
      </c>
    </row>
    <row r="68" spans="16:17">
      <c r="P68" s="59" t="s">
        <v>182</v>
      </c>
      <c r="Q68" s="98" t="s">
        <v>183</v>
      </c>
    </row>
    <row r="69" spans="16:17">
      <c r="P69" s="59" t="s">
        <v>184</v>
      </c>
      <c r="Q69" s="98" t="s">
        <v>185</v>
      </c>
    </row>
    <row r="70" spans="16:17">
      <c r="P70" s="59" t="s">
        <v>186</v>
      </c>
      <c r="Q70" s="98" t="s">
        <v>187</v>
      </c>
    </row>
    <row r="71" spans="16:17">
      <c r="P71" s="59" t="s">
        <v>188</v>
      </c>
      <c r="Q71" s="98" t="s">
        <v>189</v>
      </c>
    </row>
    <row r="72" spans="16:17">
      <c r="P72" s="59" t="s">
        <v>190</v>
      </c>
      <c r="Q72" s="98" t="s">
        <v>191</v>
      </c>
    </row>
    <row r="73" spans="16:17">
      <c r="P73" s="59" t="s">
        <v>192</v>
      </c>
      <c r="Q73" s="98" t="s">
        <v>193</v>
      </c>
    </row>
    <row r="74" spans="16:17">
      <c r="P74" s="59" t="s">
        <v>194</v>
      </c>
      <c r="Q74" s="98" t="s">
        <v>195</v>
      </c>
    </row>
    <row r="75" spans="16:17">
      <c r="P75" s="59" t="s">
        <v>196</v>
      </c>
      <c r="Q75" s="98" t="s">
        <v>197</v>
      </c>
    </row>
    <row r="76" spans="16:17">
      <c r="P76" s="59" t="s">
        <v>198</v>
      </c>
      <c r="Q76" s="98" t="s">
        <v>199</v>
      </c>
    </row>
    <row r="77" spans="16:17">
      <c r="P77" s="59" t="s">
        <v>200</v>
      </c>
      <c r="Q77" s="98" t="s">
        <v>201</v>
      </c>
    </row>
    <row r="78" spans="16:17">
      <c r="P78" s="59" t="s">
        <v>202</v>
      </c>
      <c r="Q78" s="98" t="s">
        <v>203</v>
      </c>
    </row>
    <row r="79" spans="16:17">
      <c r="P79" s="59" t="s">
        <v>204</v>
      </c>
      <c r="Q79" s="98" t="s">
        <v>205</v>
      </c>
    </row>
    <row r="80" spans="16:17">
      <c r="P80" s="59" t="s">
        <v>206</v>
      </c>
      <c r="Q80" s="98" t="s">
        <v>207</v>
      </c>
    </row>
    <row r="81" spans="16:17">
      <c r="P81" s="59" t="s">
        <v>208</v>
      </c>
      <c r="Q81" s="98" t="s">
        <v>209</v>
      </c>
    </row>
    <row r="82" spans="16:17">
      <c r="P82" s="59" t="s">
        <v>210</v>
      </c>
      <c r="Q82" s="98" t="s">
        <v>211</v>
      </c>
    </row>
    <row r="83" spans="16:17">
      <c r="P83" s="59" t="s">
        <v>212</v>
      </c>
      <c r="Q83" s="98" t="s">
        <v>213</v>
      </c>
    </row>
    <row r="84" spans="16:17">
      <c r="P84" s="59" t="s">
        <v>214</v>
      </c>
      <c r="Q84" s="98" t="s">
        <v>215</v>
      </c>
    </row>
    <row r="85" spans="16:17">
      <c r="P85" s="59" t="s">
        <v>216</v>
      </c>
      <c r="Q85" s="98" t="s">
        <v>217</v>
      </c>
    </row>
    <row r="86" spans="16:17">
      <c r="P86" s="59" t="s">
        <v>218</v>
      </c>
      <c r="Q86" s="98" t="s">
        <v>219</v>
      </c>
    </row>
    <row r="87" spans="16:17">
      <c r="P87" s="59" t="s">
        <v>220</v>
      </c>
      <c r="Q87" s="98" t="s">
        <v>221</v>
      </c>
    </row>
    <row r="88" spans="16:17">
      <c r="P88" s="59" t="s">
        <v>222</v>
      </c>
      <c r="Q88" s="98" t="s">
        <v>223</v>
      </c>
    </row>
    <row r="89" spans="16:17">
      <c r="P89" s="59" t="s">
        <v>224</v>
      </c>
      <c r="Q89" s="98" t="s">
        <v>225</v>
      </c>
    </row>
    <row r="90" spans="16:17">
      <c r="P90" s="59" t="s">
        <v>226</v>
      </c>
      <c r="Q90" s="98" t="s">
        <v>227</v>
      </c>
    </row>
    <row r="91" spans="16:17">
      <c r="P91" s="59" t="s">
        <v>228</v>
      </c>
      <c r="Q91" s="98" t="s">
        <v>229</v>
      </c>
    </row>
    <row r="92" spans="16:17">
      <c r="P92" s="59" t="s">
        <v>230</v>
      </c>
      <c r="Q92" s="98" t="s">
        <v>231</v>
      </c>
    </row>
    <row r="93" spans="16:17">
      <c r="P93" s="59" t="s">
        <v>232</v>
      </c>
      <c r="Q93" s="98" t="s">
        <v>233</v>
      </c>
    </row>
    <row r="94" spans="16:17">
      <c r="P94" s="59" t="s">
        <v>234</v>
      </c>
      <c r="Q94" s="98" t="s">
        <v>235</v>
      </c>
    </row>
    <row r="95" spans="16:17">
      <c r="P95" s="59" t="s">
        <v>236</v>
      </c>
      <c r="Q95" s="98" t="s">
        <v>237</v>
      </c>
    </row>
    <row r="96" spans="16:17">
      <c r="P96" s="59" t="s">
        <v>238</v>
      </c>
      <c r="Q96" s="98" t="s">
        <v>239</v>
      </c>
    </row>
    <row r="97" spans="16:17">
      <c r="P97" s="59" t="s">
        <v>240</v>
      </c>
      <c r="Q97" s="98" t="s">
        <v>241</v>
      </c>
    </row>
    <row r="98" spans="16:17">
      <c r="P98" s="59" t="s">
        <v>242</v>
      </c>
      <c r="Q98" s="98" t="s">
        <v>243</v>
      </c>
    </row>
    <row r="99" spans="16:17">
      <c r="P99" s="59" t="s">
        <v>244</v>
      </c>
      <c r="Q99" s="98" t="s">
        <v>245</v>
      </c>
    </row>
    <row r="100" spans="16:17">
      <c r="P100" s="59" t="s">
        <v>246</v>
      </c>
      <c r="Q100" s="98" t="s">
        <v>247</v>
      </c>
    </row>
    <row r="101" spans="16:17">
      <c r="P101" s="59" t="s">
        <v>248</v>
      </c>
      <c r="Q101" s="98" t="s">
        <v>249</v>
      </c>
    </row>
    <row r="102" spans="16:17">
      <c r="P102" s="59" t="s">
        <v>250</v>
      </c>
      <c r="Q102" s="98" t="s">
        <v>251</v>
      </c>
    </row>
    <row r="103" spans="16:17">
      <c r="P103" s="59" t="s">
        <v>252</v>
      </c>
      <c r="Q103" s="98" t="s">
        <v>253</v>
      </c>
    </row>
    <row r="104" spans="16:17">
      <c r="P104" s="59" t="s">
        <v>254</v>
      </c>
      <c r="Q104" s="98" t="s">
        <v>255</v>
      </c>
    </row>
    <row r="105" spans="16:17">
      <c r="P105" s="59" t="s">
        <v>256</v>
      </c>
      <c r="Q105" s="98" t="s">
        <v>257</v>
      </c>
    </row>
    <row r="106" spans="16:17">
      <c r="P106" s="59" t="s">
        <v>258</v>
      </c>
      <c r="Q106" s="98" t="s">
        <v>259</v>
      </c>
    </row>
    <row r="107" spans="16:17">
      <c r="P107" s="59" t="s">
        <v>260</v>
      </c>
      <c r="Q107" s="98" t="s">
        <v>261</v>
      </c>
    </row>
    <row r="108" spans="16:17">
      <c r="P108" s="59" t="s">
        <v>262</v>
      </c>
      <c r="Q108" s="98" t="s">
        <v>263</v>
      </c>
    </row>
    <row r="109" spans="16:17">
      <c r="P109" s="59" t="s">
        <v>264</v>
      </c>
      <c r="Q109" s="98" t="s">
        <v>265</v>
      </c>
    </row>
    <row r="110" spans="16:17">
      <c r="P110" s="59" t="s">
        <v>266</v>
      </c>
      <c r="Q110" s="98" t="s">
        <v>267</v>
      </c>
    </row>
    <row r="111" spans="16:17">
      <c r="P111" s="59" t="s">
        <v>268</v>
      </c>
      <c r="Q111" s="98" t="s">
        <v>269</v>
      </c>
    </row>
    <row r="112" spans="16:17">
      <c r="P112" s="59" t="s">
        <v>270</v>
      </c>
      <c r="Q112" s="98" t="s">
        <v>271</v>
      </c>
    </row>
    <row r="113" spans="16:17">
      <c r="P113" s="59" t="s">
        <v>272</v>
      </c>
      <c r="Q113" s="98" t="s">
        <v>273</v>
      </c>
    </row>
    <row r="114" spans="16:17">
      <c r="P114" s="59" t="s">
        <v>274</v>
      </c>
      <c r="Q114" s="98" t="s">
        <v>275</v>
      </c>
    </row>
    <row r="115" spans="16:17">
      <c r="P115" s="59" t="s">
        <v>276</v>
      </c>
      <c r="Q115" s="98" t="s">
        <v>277</v>
      </c>
    </row>
    <row r="116" spans="16:17">
      <c r="P116" s="59" t="s">
        <v>278</v>
      </c>
      <c r="Q116" s="98" t="s">
        <v>279</v>
      </c>
    </row>
    <row r="117" spans="16:17">
      <c r="P117" s="59" t="s">
        <v>280</v>
      </c>
      <c r="Q117" s="98" t="s">
        <v>281</v>
      </c>
    </row>
    <row r="118" spans="16:17">
      <c r="P118" s="59" t="s">
        <v>282</v>
      </c>
      <c r="Q118" s="98" t="s">
        <v>283</v>
      </c>
    </row>
    <row r="119" spans="16:17">
      <c r="P119" s="59" t="s">
        <v>284</v>
      </c>
      <c r="Q119" s="98" t="s">
        <v>285</v>
      </c>
    </row>
    <row r="120" spans="16:17">
      <c r="P120" s="59" t="s">
        <v>286</v>
      </c>
      <c r="Q120" s="98" t="s">
        <v>287</v>
      </c>
    </row>
    <row r="121" spans="16:17">
      <c r="P121" s="59" t="s">
        <v>288</v>
      </c>
      <c r="Q121" s="98" t="s">
        <v>289</v>
      </c>
    </row>
    <row r="122" spans="16:17">
      <c r="P122" s="59" t="s">
        <v>290</v>
      </c>
      <c r="Q122" s="98" t="s">
        <v>291</v>
      </c>
    </row>
    <row r="123" spans="16:17">
      <c r="P123" s="59" t="s">
        <v>292</v>
      </c>
      <c r="Q123" s="98" t="s">
        <v>293</v>
      </c>
    </row>
    <row r="124" spans="16:17">
      <c r="P124" s="59" t="s">
        <v>294</v>
      </c>
      <c r="Q124" s="98" t="s">
        <v>295</v>
      </c>
    </row>
    <row r="125" spans="16:17">
      <c r="P125" s="59" t="s">
        <v>296</v>
      </c>
      <c r="Q125" s="98" t="s">
        <v>297</v>
      </c>
    </row>
    <row r="126" spans="16:17">
      <c r="P126" s="59" t="s">
        <v>298</v>
      </c>
      <c r="Q126" s="98" t="s">
        <v>299</v>
      </c>
    </row>
    <row r="127" spans="16:17">
      <c r="P127" s="59" t="s">
        <v>301</v>
      </c>
      <c r="Q127" s="98" t="s">
        <v>302</v>
      </c>
    </row>
    <row r="128" spans="16:17">
      <c r="P128" s="59" t="s">
        <v>303</v>
      </c>
      <c r="Q128" s="98" t="s">
        <v>304</v>
      </c>
    </row>
    <row r="129" spans="16:17">
      <c r="P129" s="59" t="s">
        <v>308</v>
      </c>
      <c r="Q129" s="98" t="s">
        <v>309</v>
      </c>
    </row>
    <row r="130" spans="16:17">
      <c r="P130" s="59" t="s">
        <v>310</v>
      </c>
      <c r="Q130" s="98" t="s">
        <v>311</v>
      </c>
    </row>
    <row r="131" spans="16:17">
      <c r="P131" s="59" t="s">
        <v>312</v>
      </c>
      <c r="Q131" s="98" t="s">
        <v>313</v>
      </c>
    </row>
    <row r="132" spans="16:17">
      <c r="P132" s="59" t="s">
        <v>314</v>
      </c>
      <c r="Q132" s="98" t="s">
        <v>315</v>
      </c>
    </row>
    <row r="133" spans="16:17">
      <c r="P133" s="59" t="s">
        <v>316</v>
      </c>
      <c r="Q133" s="98" t="s">
        <v>317</v>
      </c>
    </row>
    <row r="134" spans="16:17">
      <c r="P134" s="59" t="s">
        <v>318</v>
      </c>
      <c r="Q134" s="98" t="s">
        <v>319</v>
      </c>
    </row>
    <row r="135" spans="16:17">
      <c r="P135" s="59" t="s">
        <v>320</v>
      </c>
      <c r="Q135" s="98" t="s">
        <v>300</v>
      </c>
    </row>
    <row r="136" spans="16:17">
      <c r="P136" s="59" t="s">
        <v>321</v>
      </c>
      <c r="Q136" s="98" t="s">
        <v>322</v>
      </c>
    </row>
    <row r="137" spans="16:17">
      <c r="P137" s="59" t="s">
        <v>323</v>
      </c>
      <c r="Q137" s="98" t="s">
        <v>324</v>
      </c>
    </row>
    <row r="138" spans="16:17">
      <c r="P138" s="59" t="s">
        <v>325</v>
      </c>
      <c r="Q138" s="98" t="s">
        <v>326</v>
      </c>
    </row>
    <row r="139" spans="16:17">
      <c r="P139" s="59" t="s">
        <v>327</v>
      </c>
      <c r="Q139" s="98" t="s">
        <v>328</v>
      </c>
    </row>
    <row r="140" spans="16:17">
      <c r="P140" s="59" t="s">
        <v>329</v>
      </c>
      <c r="Q140" s="98" t="s">
        <v>330</v>
      </c>
    </row>
    <row r="141" spans="16:17">
      <c r="P141" s="59" t="s">
        <v>331</v>
      </c>
      <c r="Q141" s="98" t="s">
        <v>332</v>
      </c>
    </row>
    <row r="142" spans="16:17">
      <c r="P142" s="59" t="s">
        <v>333</v>
      </c>
      <c r="Q142" s="98" t="s">
        <v>334</v>
      </c>
    </row>
    <row r="143" spans="16:17">
      <c r="P143" s="59" t="s">
        <v>335</v>
      </c>
      <c r="Q143" s="98" t="s">
        <v>336</v>
      </c>
    </row>
    <row r="144" spans="16:17">
      <c r="P144" s="59" t="s">
        <v>337</v>
      </c>
      <c r="Q144" s="98" t="s">
        <v>338</v>
      </c>
    </row>
    <row r="145" spans="16:17">
      <c r="P145" s="59" t="s">
        <v>339</v>
      </c>
      <c r="Q145" s="98" t="s">
        <v>340</v>
      </c>
    </row>
    <row r="146" spans="16:17">
      <c r="P146" s="59" t="s">
        <v>341</v>
      </c>
      <c r="Q146" s="98" t="s">
        <v>342</v>
      </c>
    </row>
    <row r="147" spans="16:17">
      <c r="P147" s="59" t="s">
        <v>343</v>
      </c>
      <c r="Q147" s="98" t="s">
        <v>344</v>
      </c>
    </row>
    <row r="148" spans="16:17">
      <c r="P148" s="59" t="s">
        <v>345</v>
      </c>
      <c r="Q148" s="98" t="s">
        <v>346</v>
      </c>
    </row>
    <row r="149" spans="16:17">
      <c r="P149" s="59" t="s">
        <v>347</v>
      </c>
      <c r="Q149" s="98" t="s">
        <v>348</v>
      </c>
    </row>
    <row r="150" spans="16:17">
      <c r="P150" s="59" t="s">
        <v>349</v>
      </c>
      <c r="Q150" s="98" t="s">
        <v>350</v>
      </c>
    </row>
    <row r="151" spans="16:17">
      <c r="P151" s="59" t="s">
        <v>351</v>
      </c>
      <c r="Q151" s="98" t="s">
        <v>352</v>
      </c>
    </row>
    <row r="152" spans="16:17">
      <c r="P152" s="59" t="s">
        <v>353</v>
      </c>
      <c r="Q152" s="98" t="s">
        <v>354</v>
      </c>
    </row>
    <row r="153" spans="16:17">
      <c r="P153" s="59" t="s">
        <v>355</v>
      </c>
      <c r="Q153" s="98" t="s">
        <v>356</v>
      </c>
    </row>
    <row r="154" spans="16:17">
      <c r="P154" s="59" t="s">
        <v>357</v>
      </c>
      <c r="Q154" s="98" t="s">
        <v>358</v>
      </c>
    </row>
    <row r="155" spans="16:17">
      <c r="P155" s="59" t="s">
        <v>359</v>
      </c>
      <c r="Q155" s="98" t="s">
        <v>360</v>
      </c>
    </row>
    <row r="156" spans="16:17">
      <c r="P156" s="59" t="s">
        <v>361</v>
      </c>
      <c r="Q156" s="98" t="s">
        <v>362</v>
      </c>
    </row>
    <row r="157" spans="16:17">
      <c r="P157" s="59" t="s">
        <v>363</v>
      </c>
      <c r="Q157" s="98" t="s">
        <v>364</v>
      </c>
    </row>
    <row r="158" spans="16:17">
      <c r="P158" s="59" t="s">
        <v>365</v>
      </c>
      <c r="Q158" s="98" t="s">
        <v>366</v>
      </c>
    </row>
    <row r="159" spans="16:17">
      <c r="P159" s="59" t="s">
        <v>367</v>
      </c>
      <c r="Q159" s="98" t="s">
        <v>368</v>
      </c>
    </row>
    <row r="160" spans="16:17">
      <c r="P160" s="59" t="s">
        <v>369</v>
      </c>
      <c r="Q160" s="98" t="s">
        <v>370</v>
      </c>
    </row>
    <row r="161" spans="16:17">
      <c r="P161" s="59" t="s">
        <v>373</v>
      </c>
      <c r="Q161" s="98" t="s">
        <v>374</v>
      </c>
    </row>
    <row r="162" spans="16:17">
      <c r="P162" s="59" t="s">
        <v>375</v>
      </c>
      <c r="Q162" s="98" t="s">
        <v>376</v>
      </c>
    </row>
    <row r="163" spans="16:17">
      <c r="P163" s="59" t="s">
        <v>377</v>
      </c>
      <c r="Q163" s="98" t="s">
        <v>378</v>
      </c>
    </row>
    <row r="164" spans="16:17">
      <c r="P164" s="59" t="s">
        <v>379</v>
      </c>
      <c r="Q164" s="98" t="s">
        <v>380</v>
      </c>
    </row>
    <row r="165" spans="16:17">
      <c r="P165" s="59" t="s">
        <v>381</v>
      </c>
      <c r="Q165" s="98" t="s">
        <v>382</v>
      </c>
    </row>
    <row r="166" spans="16:17">
      <c r="P166" s="59" t="s">
        <v>383</v>
      </c>
      <c r="Q166" s="98" t="s">
        <v>384</v>
      </c>
    </row>
    <row r="167" spans="16:17">
      <c r="P167" s="59" t="s">
        <v>385</v>
      </c>
      <c r="Q167" s="98" t="s">
        <v>386</v>
      </c>
    </row>
    <row r="168" spans="16:17">
      <c r="P168" s="59" t="s">
        <v>387</v>
      </c>
      <c r="Q168" s="98" t="s">
        <v>388</v>
      </c>
    </row>
    <row r="169" spans="16:17">
      <c r="P169" s="59" t="s">
        <v>389</v>
      </c>
      <c r="Q169" s="98" t="s">
        <v>390</v>
      </c>
    </row>
    <row r="170" spans="16:17">
      <c r="P170" s="59" t="s">
        <v>391</v>
      </c>
      <c r="Q170" s="98" t="s">
        <v>306</v>
      </c>
    </row>
    <row r="171" spans="16:17">
      <c r="P171" s="59" t="s">
        <v>392</v>
      </c>
      <c r="Q171" s="98" t="s">
        <v>307</v>
      </c>
    </row>
    <row r="172" spans="16:17">
      <c r="P172" s="59" t="s">
        <v>393</v>
      </c>
      <c r="Q172" s="98" t="s">
        <v>394</v>
      </c>
    </row>
    <row r="173" spans="16:17">
      <c r="P173" s="59" t="s">
        <v>395</v>
      </c>
      <c r="Q173" s="98" t="s">
        <v>396</v>
      </c>
    </row>
    <row r="174" spans="16:17">
      <c r="P174" s="59" t="s">
        <v>397</v>
      </c>
      <c r="Q174" s="98" t="s">
        <v>398</v>
      </c>
    </row>
    <row r="175" spans="16:17">
      <c r="P175" s="59" t="s">
        <v>399</v>
      </c>
      <c r="Q175" s="98" t="s">
        <v>400</v>
      </c>
    </row>
    <row r="176" spans="16:17">
      <c r="P176" s="59" t="s">
        <v>401</v>
      </c>
      <c r="Q176" s="98" t="s">
        <v>402</v>
      </c>
    </row>
    <row r="177" spans="16:18">
      <c r="P177" s="59" t="s">
        <v>403</v>
      </c>
      <c r="Q177" s="98" t="s">
        <v>404</v>
      </c>
    </row>
    <row r="178" spans="16:18">
      <c r="P178" s="59" t="s">
        <v>405</v>
      </c>
      <c r="Q178" s="98" t="s">
        <v>305</v>
      </c>
    </row>
    <row r="179" spans="16:18">
      <c r="P179" s="59" t="s">
        <v>406</v>
      </c>
      <c r="Q179" s="98" t="s">
        <v>407</v>
      </c>
    </row>
    <row r="180" spans="16:18">
      <c r="P180" s="59" t="s">
        <v>408</v>
      </c>
      <c r="Q180" s="98" t="s">
        <v>371</v>
      </c>
    </row>
    <row r="181" spans="16:18">
      <c r="P181" s="59" t="s">
        <v>409</v>
      </c>
      <c r="Q181" s="98" t="s">
        <v>410</v>
      </c>
    </row>
    <row r="182" spans="16:18">
      <c r="P182" s="59" t="s">
        <v>411</v>
      </c>
      <c r="Q182" s="98" t="s">
        <v>372</v>
      </c>
    </row>
    <row r="183" spans="16:18">
      <c r="P183" s="59" t="s">
        <v>412</v>
      </c>
      <c r="Q183" s="98" t="s">
        <v>413</v>
      </c>
    </row>
    <row r="184" spans="16:18">
      <c r="P184" s="59" t="s">
        <v>414</v>
      </c>
      <c r="Q184" s="98" t="s">
        <v>415</v>
      </c>
    </row>
    <row r="185" spans="16:18">
      <c r="P185" s="59" t="s">
        <v>416</v>
      </c>
      <c r="Q185" s="98" t="s">
        <v>417</v>
      </c>
    </row>
    <row r="186" spans="16:18">
      <c r="P186" s="59" t="s">
        <v>418</v>
      </c>
      <c r="Q186" s="98" t="s">
        <v>419</v>
      </c>
    </row>
    <row r="187" spans="16:18">
      <c r="P187" s="59" t="s">
        <v>420</v>
      </c>
      <c r="Q187" s="98" t="s">
        <v>421</v>
      </c>
    </row>
    <row r="188" spans="16:18">
      <c r="P188" s="59" t="s">
        <v>676</v>
      </c>
      <c r="Q188" s="98" t="s">
        <v>669</v>
      </c>
      <c r="R188" s="15" t="s">
        <v>669</v>
      </c>
    </row>
    <row r="189" spans="16:18">
      <c r="P189" s="59" t="s">
        <v>677</v>
      </c>
      <c r="Q189" s="98" t="s">
        <v>670</v>
      </c>
      <c r="R189" s="15" t="s">
        <v>670</v>
      </c>
    </row>
    <row r="190" spans="16:18">
      <c r="P190" s="59" t="s">
        <v>678</v>
      </c>
      <c r="Q190" s="98" t="s">
        <v>671</v>
      </c>
      <c r="R190" s="15" t="s">
        <v>671</v>
      </c>
    </row>
    <row r="191" spans="16:18">
      <c r="P191" s="59" t="s">
        <v>679</v>
      </c>
      <c r="Q191" s="98" t="s">
        <v>672</v>
      </c>
      <c r="R191" s="15" t="s">
        <v>672</v>
      </c>
    </row>
    <row r="192" spans="16:18">
      <c r="P192" s="59" t="s">
        <v>680</v>
      </c>
      <c r="Q192" s="98" t="s">
        <v>673</v>
      </c>
      <c r="R192" s="15" t="s">
        <v>673</v>
      </c>
    </row>
    <row r="193" spans="16:18">
      <c r="P193" s="59" t="s">
        <v>681</v>
      </c>
      <c r="Q193" s="98" t="s">
        <v>674</v>
      </c>
      <c r="R193" s="15" t="s">
        <v>674</v>
      </c>
    </row>
    <row r="194" spans="16:18">
      <c r="P194" s="59" t="s">
        <v>682</v>
      </c>
      <c r="Q194" s="98" t="s">
        <v>675</v>
      </c>
      <c r="R194" s="15" t="s">
        <v>675</v>
      </c>
    </row>
  </sheetData>
  <sheetProtection selectLockedCells="1"/>
  <mergeCells count="83">
    <mergeCell ref="D31:D32"/>
    <mergeCell ref="E35:E36"/>
    <mergeCell ref="E39:E40"/>
    <mergeCell ref="J27:M30"/>
    <mergeCell ref="C29:E30"/>
    <mergeCell ref="E27:E28"/>
    <mergeCell ref="D27:D28"/>
    <mergeCell ref="E15:E16"/>
    <mergeCell ref="J47:M50"/>
    <mergeCell ref="C49:E50"/>
    <mergeCell ref="C45:E46"/>
    <mergeCell ref="J43:M46"/>
    <mergeCell ref="J31:M34"/>
    <mergeCell ref="C33:E34"/>
    <mergeCell ref="J35:M38"/>
    <mergeCell ref="C37:E38"/>
    <mergeCell ref="J39:M42"/>
    <mergeCell ref="C41:E42"/>
    <mergeCell ref="D39:D40"/>
    <mergeCell ref="D43:D44"/>
    <mergeCell ref="D47:D48"/>
    <mergeCell ref="E43:E44"/>
    <mergeCell ref="E47:E48"/>
    <mergeCell ref="H9:H10"/>
    <mergeCell ref="H12:H13"/>
    <mergeCell ref="I9:I10"/>
    <mergeCell ref="I12:I13"/>
    <mergeCell ref="F9:F10"/>
    <mergeCell ref="F12:F13"/>
    <mergeCell ref="D15:D16"/>
    <mergeCell ref="D35:D36"/>
    <mergeCell ref="E6:E7"/>
    <mergeCell ref="E10:E11"/>
    <mergeCell ref="J23:M26"/>
    <mergeCell ref="C25:E26"/>
    <mergeCell ref="C17:E18"/>
    <mergeCell ref="D19:D20"/>
    <mergeCell ref="D23:D24"/>
    <mergeCell ref="E19:E20"/>
    <mergeCell ref="E23:E24"/>
    <mergeCell ref="J9:M14"/>
    <mergeCell ref="C13:E14"/>
    <mergeCell ref="J15:M18"/>
    <mergeCell ref="J19:M22"/>
    <mergeCell ref="C21:E22"/>
    <mergeCell ref="B47:B50"/>
    <mergeCell ref="C10:C11"/>
    <mergeCell ref="C15:C16"/>
    <mergeCell ref="C19:C20"/>
    <mergeCell ref="C23:C24"/>
    <mergeCell ref="C27:C28"/>
    <mergeCell ref="C31:C32"/>
    <mergeCell ref="C35:C36"/>
    <mergeCell ref="C39:C40"/>
    <mergeCell ref="C43:C44"/>
    <mergeCell ref="C47:C48"/>
    <mergeCell ref="B19:B22"/>
    <mergeCell ref="B23:B26"/>
    <mergeCell ref="B27:B30"/>
    <mergeCell ref="B31:B34"/>
    <mergeCell ref="B39:B42"/>
    <mergeCell ref="B3:M3"/>
    <mergeCell ref="C5:F5"/>
    <mergeCell ref="H5:I5"/>
    <mergeCell ref="H6:I6"/>
    <mergeCell ref="B43:B46"/>
    <mergeCell ref="G5:G8"/>
    <mergeCell ref="G9:G10"/>
    <mergeCell ref="G12:G13"/>
    <mergeCell ref="E31:E32"/>
    <mergeCell ref="B35:B38"/>
    <mergeCell ref="C9:D9"/>
    <mergeCell ref="C12:E12"/>
    <mergeCell ref="B5:B8"/>
    <mergeCell ref="B9:B14"/>
    <mergeCell ref="B15:B18"/>
    <mergeCell ref="D10:D11"/>
    <mergeCell ref="C8:E8"/>
    <mergeCell ref="F6:F7"/>
    <mergeCell ref="H7:H8"/>
    <mergeCell ref="J5:M8"/>
    <mergeCell ref="I7:I8"/>
    <mergeCell ref="C6:D7"/>
  </mergeCells>
  <phoneticPr fontId="39"/>
  <conditionalFormatting sqref="F15:H15">
    <cfRule type="expression" dxfId="26" priority="137">
      <formula>$C15=""</formula>
    </cfRule>
    <cfRule type="notContainsBlanks" dxfId="25" priority="138">
      <formula>LEN(TRIM(F15))&gt;0</formula>
    </cfRule>
    <cfRule type="notContainsBlanks" dxfId="24" priority="167">
      <formula>LEN(TRIM(F15))&gt;0</formula>
    </cfRule>
  </conditionalFormatting>
  <conditionalFormatting sqref="F9:I10">
    <cfRule type="notContainsBlanks" dxfId="23" priority="139">
      <formula>LEN(TRIM(F9))&gt;0</formula>
    </cfRule>
    <cfRule type="expression" dxfId="22" priority="140">
      <formula>$C$10=""</formula>
    </cfRule>
    <cfRule type="notContainsBlanks" dxfId="21" priority="141">
      <formula>LEN(TRIM(F9))&gt;0</formula>
    </cfRule>
  </conditionalFormatting>
  <conditionalFormatting sqref="F47:I47">
    <cfRule type="expression" dxfId="20" priority="10">
      <formula>$C47=""</formula>
    </cfRule>
    <cfRule type="notContainsBlanks" dxfId="19" priority="11">
      <formula>LEN(TRIM(F47))&gt;0</formula>
    </cfRule>
    <cfRule type="notContainsBlanks" dxfId="18" priority="12">
      <formula>LEN(TRIM(F47))&gt;0</formula>
    </cfRule>
  </conditionalFormatting>
  <conditionalFormatting sqref="G15:H15">
    <cfRule type="expression" dxfId="17" priority="127">
      <formula>$C$15=""</formula>
    </cfRule>
    <cfRule type="notContainsBlanks" dxfId="16" priority="128">
      <formula>LEN(TRIM(G15))&gt;0</formula>
    </cfRule>
    <cfRule type="notContainsBlanks" dxfId="15" priority="129">
      <formula>LEN(TRIM(G15))&gt;0</formula>
    </cfRule>
  </conditionalFormatting>
  <conditionalFormatting sqref="I15 F19:I19 F23:I23 F27:I27 F31:I31 F35:I35 F39:I39 F43:I43">
    <cfRule type="expression" dxfId="14" priority="1">
      <formula>$C15=""</formula>
    </cfRule>
    <cfRule type="notContainsBlanks" dxfId="13" priority="2">
      <formula>LEN(TRIM(F15))&gt;0</formula>
    </cfRule>
    <cfRule type="notContainsBlanks" dxfId="12" priority="3">
      <formula>LEN(TRIM(F15))&gt;0</formula>
    </cfRule>
  </conditionalFormatting>
  <conditionalFormatting sqref="J9:M14">
    <cfRule type="expression" dxfId="11" priority="164">
      <formula>$C$10=""</formula>
    </cfRule>
    <cfRule type="notContainsBlanks" dxfId="10" priority="166">
      <formula>LEN(TRIM(J9))&gt;0</formula>
    </cfRule>
  </conditionalFormatting>
  <conditionalFormatting sqref="J9:M50">
    <cfRule type="notContainsBlanks" dxfId="9" priority="151">
      <formula>LEN(TRIM(J9))&gt;0</formula>
    </cfRule>
  </conditionalFormatting>
  <conditionalFormatting sqref="J15:M18">
    <cfRule type="expression" dxfId="8" priority="160">
      <formula>$C$15=""</formula>
    </cfRule>
  </conditionalFormatting>
  <conditionalFormatting sqref="J19:M22">
    <cfRule type="expression" dxfId="7" priority="159">
      <formula>$C$19=""</formula>
    </cfRule>
  </conditionalFormatting>
  <conditionalFormatting sqref="J23:M26">
    <cfRule type="expression" dxfId="6" priority="158">
      <formula>$C$23=""</formula>
    </cfRule>
  </conditionalFormatting>
  <conditionalFormatting sqref="J27:M30">
    <cfRule type="expression" dxfId="5" priority="157">
      <formula>$C$27=""</formula>
    </cfRule>
  </conditionalFormatting>
  <conditionalFormatting sqref="J31:M34">
    <cfRule type="expression" dxfId="4" priority="156">
      <formula>$C$31=""</formula>
    </cfRule>
  </conditionalFormatting>
  <conditionalFormatting sqref="J35:M38">
    <cfRule type="expression" dxfId="3" priority="155">
      <formula>$C$35=""</formula>
    </cfRule>
  </conditionalFormatting>
  <conditionalFormatting sqref="J39:M42">
    <cfRule type="expression" dxfId="2" priority="154">
      <formula>$C$39=""</formula>
    </cfRule>
  </conditionalFormatting>
  <conditionalFormatting sqref="J43:M46">
    <cfRule type="expression" dxfId="1" priority="153">
      <formula>$C$43=""</formula>
    </cfRule>
  </conditionalFormatting>
  <conditionalFormatting sqref="J47:M50">
    <cfRule type="expression" dxfId="0" priority="152">
      <formula>$C$47=""</formula>
    </cfRule>
  </conditionalFormatting>
  <dataValidations count="1">
    <dataValidation type="list" allowBlank="1" showInputMessage="1" showErrorMessage="1" sqref="J9:M50" xr:uid="{00000000-0002-0000-0300-000000000000}">
      <formula1>"有り,無し"</formula1>
    </dataValidation>
  </dataValidations>
  <pageMargins left="0.78680555555555598" right="3.8888888888888903E-2" top="0.35416666666666702" bottom="3.8888888888888903E-2" header="0.118055555555556" footer="0.118055555555556"/>
  <pageSetup paperSize="9" scale="69" firstPageNumber="0" orientation="portrait" useFirstPageNumber="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80" zoomScaleNormal="70" zoomScaleSheetLayoutView="80" workbookViewId="0">
      <selection sqref="A1:H2"/>
    </sheetView>
  </sheetViews>
  <sheetFormatPr defaultColWidth="9" defaultRowHeight="19.5"/>
  <cols>
    <col min="1" max="16384" width="9" style="1"/>
  </cols>
  <sheetData>
    <row r="1" spans="1:8">
      <c r="A1" s="479" t="s">
        <v>476</v>
      </c>
      <c r="B1" s="479"/>
      <c r="C1" s="479"/>
      <c r="D1" s="479"/>
      <c r="E1" s="479"/>
      <c r="F1" s="479"/>
      <c r="G1" s="479"/>
      <c r="H1" s="479"/>
    </row>
    <row r="2" spans="1:8">
      <c r="A2" s="479"/>
      <c r="B2" s="479"/>
      <c r="C2" s="479"/>
      <c r="D2" s="479"/>
      <c r="E2" s="479"/>
      <c r="F2" s="479"/>
      <c r="G2" s="479"/>
      <c r="H2" s="479"/>
    </row>
    <row r="3" spans="1:8" ht="26.25" customHeight="1">
      <c r="A3" s="2"/>
      <c r="B3" s="2"/>
      <c r="C3" s="2"/>
      <c r="D3" s="2"/>
      <c r="E3" s="2"/>
      <c r="F3" s="2"/>
      <c r="G3" s="2"/>
      <c r="H3" s="2"/>
    </row>
    <row r="4" spans="1:8" ht="36.75" customHeight="1">
      <c r="A4" s="476" t="s">
        <v>477</v>
      </c>
      <c r="B4" s="476"/>
      <c r="C4" s="476"/>
      <c r="D4" s="476"/>
      <c r="E4" s="476"/>
      <c r="F4" s="476"/>
      <c r="G4" s="476"/>
      <c r="H4" s="476"/>
    </row>
    <row r="5" spans="1:8" ht="26.25" customHeight="1"/>
    <row r="6" spans="1:8">
      <c r="A6" s="3"/>
      <c r="B6" s="4"/>
      <c r="C6" s="4"/>
      <c r="D6" s="4"/>
      <c r="E6" s="4"/>
      <c r="F6" s="4"/>
      <c r="G6" s="4"/>
      <c r="H6" s="5"/>
    </row>
    <row r="7" spans="1:8">
      <c r="A7" s="6"/>
      <c r="B7" s="7"/>
      <c r="C7" s="7"/>
      <c r="D7" s="7"/>
      <c r="E7" s="7"/>
      <c r="F7" s="7"/>
      <c r="G7" s="7"/>
      <c r="H7" s="8"/>
    </row>
    <row r="8" spans="1:8">
      <c r="A8" s="6"/>
      <c r="B8" s="7"/>
      <c r="C8" s="7"/>
      <c r="D8" s="7"/>
      <c r="E8" s="7"/>
      <c r="F8" s="7"/>
      <c r="G8" s="7"/>
      <c r="H8" s="8"/>
    </row>
    <row r="9" spans="1:8">
      <c r="A9" s="6"/>
      <c r="B9" s="7"/>
      <c r="C9" s="7"/>
      <c r="D9" s="7"/>
      <c r="E9" s="7"/>
      <c r="F9" s="7"/>
      <c r="G9" s="7"/>
      <c r="H9" s="8"/>
    </row>
    <row r="10" spans="1:8">
      <c r="A10" s="6"/>
      <c r="B10" s="7"/>
      <c r="C10" s="7"/>
      <c r="D10" s="7"/>
      <c r="E10" s="7"/>
      <c r="F10" s="7"/>
      <c r="G10" s="7"/>
      <c r="H10" s="8"/>
    </row>
    <row r="11" spans="1:8">
      <c r="A11" s="6"/>
      <c r="B11" s="7"/>
      <c r="C11" s="7"/>
      <c r="D11" s="7"/>
      <c r="E11" s="7"/>
      <c r="F11" s="7"/>
      <c r="G11" s="7"/>
      <c r="H11" s="8"/>
    </row>
    <row r="12" spans="1:8">
      <c r="A12" s="6"/>
      <c r="B12" s="7"/>
      <c r="C12" s="7"/>
      <c r="D12" s="7"/>
      <c r="E12" s="7"/>
      <c r="F12" s="7"/>
      <c r="G12" s="7"/>
      <c r="H12" s="8"/>
    </row>
    <row r="13" spans="1:8">
      <c r="A13" s="6"/>
      <c r="B13" s="7"/>
      <c r="C13" s="7"/>
      <c r="D13" s="7"/>
      <c r="E13" s="7"/>
      <c r="F13" s="7"/>
      <c r="G13" s="7"/>
      <c r="H13" s="8"/>
    </row>
    <row r="14" spans="1:8">
      <c r="A14" s="6"/>
      <c r="B14" s="7"/>
      <c r="C14" s="7"/>
      <c r="D14" s="7"/>
      <c r="E14" s="7"/>
      <c r="F14" s="7"/>
      <c r="G14" s="7"/>
      <c r="H14" s="8"/>
    </row>
    <row r="15" spans="1:8">
      <c r="A15" s="6"/>
      <c r="B15" s="7"/>
      <c r="C15" s="7"/>
      <c r="D15" s="7"/>
      <c r="E15" s="7"/>
      <c r="F15" s="7"/>
      <c r="G15" s="7"/>
      <c r="H15" s="8"/>
    </row>
    <row r="16" spans="1:8">
      <c r="A16" s="6"/>
      <c r="B16" s="7"/>
      <c r="C16" s="7"/>
      <c r="D16" s="7"/>
      <c r="E16" s="7"/>
      <c r="F16" s="7"/>
      <c r="G16" s="7"/>
      <c r="H16" s="8"/>
    </row>
    <row r="17" spans="1:8">
      <c r="A17" s="6"/>
      <c r="B17" s="7"/>
      <c r="C17" s="7"/>
      <c r="D17" s="7"/>
      <c r="E17" s="7"/>
      <c r="F17" s="7"/>
      <c r="G17" s="7"/>
      <c r="H17" s="8"/>
    </row>
    <row r="18" spans="1:8">
      <c r="A18" s="6"/>
      <c r="B18" s="7"/>
      <c r="C18" s="7"/>
      <c r="D18" s="7"/>
      <c r="E18" s="7"/>
      <c r="F18" s="7"/>
      <c r="G18" s="7"/>
      <c r="H18" s="8"/>
    </row>
    <row r="19" spans="1:8">
      <c r="A19" s="6"/>
      <c r="B19" s="7"/>
      <c r="C19" s="7"/>
      <c r="D19" s="7"/>
      <c r="E19" s="7"/>
      <c r="F19" s="7"/>
      <c r="G19" s="7"/>
      <c r="H19" s="8"/>
    </row>
    <row r="20" spans="1:8">
      <c r="A20" s="6"/>
      <c r="B20" s="7"/>
      <c r="C20" s="7"/>
      <c r="D20" s="7"/>
      <c r="E20" s="7"/>
      <c r="F20" s="7"/>
      <c r="G20" s="7"/>
      <c r="H20" s="8"/>
    </row>
    <row r="21" spans="1:8">
      <c r="A21" s="6"/>
      <c r="B21" s="7"/>
      <c r="C21" s="7"/>
      <c r="D21" s="7"/>
      <c r="E21" s="7"/>
      <c r="F21" s="7"/>
      <c r="G21" s="7"/>
      <c r="H21" s="8"/>
    </row>
    <row r="22" spans="1:8">
      <c r="A22" s="6"/>
      <c r="B22" s="7"/>
      <c r="C22" s="7"/>
      <c r="D22" s="7"/>
      <c r="E22" s="7"/>
      <c r="F22" s="7"/>
      <c r="G22" s="7"/>
      <c r="H22" s="8"/>
    </row>
    <row r="23" spans="1:8">
      <c r="A23" s="6"/>
      <c r="B23" s="7"/>
      <c r="C23" s="7"/>
      <c r="D23" s="7"/>
      <c r="E23" s="7"/>
      <c r="F23" s="7"/>
      <c r="G23" s="7"/>
      <c r="H23" s="8"/>
    </row>
    <row r="24" spans="1:8">
      <c r="A24" s="6"/>
      <c r="B24" s="7"/>
      <c r="C24" s="7"/>
      <c r="D24" s="7"/>
      <c r="E24" s="7"/>
      <c r="F24" s="7"/>
      <c r="G24" s="7"/>
      <c r="H24" s="8"/>
    </row>
    <row r="25" spans="1:8">
      <c r="A25" s="6"/>
      <c r="B25" s="7"/>
      <c r="C25" s="7"/>
      <c r="D25" s="7"/>
      <c r="E25" s="7"/>
      <c r="F25" s="7"/>
      <c r="G25" s="7"/>
      <c r="H25" s="8"/>
    </row>
    <row r="26" spans="1:8">
      <c r="A26" s="6"/>
      <c r="B26" s="7"/>
      <c r="C26" s="7"/>
      <c r="D26" s="7"/>
      <c r="E26" s="7"/>
      <c r="F26" s="7"/>
      <c r="G26" s="7"/>
      <c r="H26" s="8"/>
    </row>
    <row r="27" spans="1:8">
      <c r="A27" s="6"/>
      <c r="B27" s="7"/>
      <c r="C27" s="7"/>
      <c r="D27" s="7"/>
      <c r="E27" s="7"/>
      <c r="F27" s="7"/>
      <c r="G27" s="7"/>
      <c r="H27" s="8"/>
    </row>
    <row r="28" spans="1:8">
      <c r="A28" s="6"/>
      <c r="B28" s="7"/>
      <c r="C28" s="7"/>
      <c r="D28" s="7"/>
      <c r="E28" s="7"/>
      <c r="F28" s="7"/>
      <c r="G28" s="7"/>
      <c r="H28" s="8"/>
    </row>
    <row r="29" spans="1:8">
      <c r="A29" s="6"/>
      <c r="B29" s="7"/>
      <c r="C29" s="7"/>
      <c r="D29" s="7"/>
      <c r="E29" s="7"/>
      <c r="F29" s="7"/>
      <c r="G29" s="7"/>
      <c r="H29" s="8"/>
    </row>
    <row r="30" spans="1:8">
      <c r="A30" s="6"/>
      <c r="B30" s="7"/>
      <c r="C30" s="7"/>
      <c r="D30" s="7"/>
      <c r="E30" s="7"/>
      <c r="F30" s="7"/>
      <c r="G30" s="7"/>
      <c r="H30" s="8"/>
    </row>
    <row r="31" spans="1:8">
      <c r="A31" s="6"/>
      <c r="B31" s="7"/>
      <c r="C31" s="7"/>
      <c r="D31" s="7"/>
      <c r="E31" s="7"/>
      <c r="F31" s="7"/>
      <c r="G31" s="7"/>
      <c r="H31" s="8"/>
    </row>
    <row r="32" spans="1:8">
      <c r="A32" s="6"/>
      <c r="B32" s="7"/>
      <c r="C32" s="7"/>
      <c r="D32" s="7"/>
      <c r="E32" s="7"/>
      <c r="F32" s="7"/>
      <c r="G32" s="7"/>
      <c r="H32" s="8"/>
    </row>
    <row r="33" spans="1:8">
      <c r="A33" s="6"/>
      <c r="B33" s="7"/>
      <c r="C33" s="7"/>
      <c r="D33" s="7"/>
      <c r="E33" s="7"/>
      <c r="F33" s="7"/>
      <c r="G33" s="7"/>
      <c r="H33" s="8"/>
    </row>
    <row r="34" spans="1:8">
      <c r="A34" s="9"/>
      <c r="B34" s="10"/>
      <c r="C34" s="10"/>
      <c r="D34" s="10"/>
      <c r="E34" s="10"/>
      <c r="F34" s="10"/>
      <c r="G34" s="10"/>
      <c r="H34" s="11"/>
    </row>
  </sheetData>
  <sheetProtection algorithmName="SHA-512" hashValue="mnT97HtMozfMQg/3v5Vrrpe74ca677GV/ZOowetdDtSdEat/uIRglAAODWs4WWRvdh3wS3e9baA6MgjyHQRZ/g==" saltValue="pkDSWj99J/VumnKuFXHVaQ==" spinCount="100000" sheet="1" selectLockedCells="1"/>
  <mergeCells count="2">
    <mergeCell ref="A4:H4"/>
    <mergeCell ref="A1:H2"/>
  </mergeCells>
  <phoneticPr fontId="39"/>
  <pageMargins left="0.90486111111111101" right="0.51180555555555596"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vt:lpstr>
      <vt:lpstr>入力シート</vt:lpstr>
      <vt:lpstr>1</vt:lpstr>
      <vt:lpstr>2</vt:lpstr>
      <vt:lpstr>3</vt:lpstr>
      <vt:lpstr>4</vt:lpstr>
      <vt:lpstr>5</vt:lpstr>
      <vt:lpstr>11</vt:lpstr>
      <vt:lpstr>14</vt:lpstr>
      <vt:lpstr>守口市使用</vt:lpstr>
      <vt:lpstr>'11'!Print_Area</vt:lpstr>
      <vt:lpstr>'14'!Print_Area</vt:lpstr>
      <vt:lpstr>'3'!Print_Area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中村　翔太</cp:lastModifiedBy>
  <cp:lastPrinted>2025-07-29T00:55:25Z</cp:lastPrinted>
  <dcterms:created xsi:type="dcterms:W3CDTF">2015-06-05T18:19:00Z</dcterms:created>
  <dcterms:modified xsi:type="dcterms:W3CDTF">2025-07-29T01:51:08Z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