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U:\80_契約共有\010_業者登録\00 令和７年度\01 物品等\令和４・５・６・７年度\"/>
    </mc:Choice>
  </mc:AlternateContent>
  <xr:revisionPtr revIDLastSave="0" documentId="13_ncr:1_{53F40A01-55E3-4401-BA89-E3560FAB692E}" xr6:coauthVersionLast="47" xr6:coauthVersionMax="47" xr10:uidLastSave="{00000000-0000-0000-0000-000000000000}"/>
  <workbookProtection workbookAlgorithmName="SHA-512" workbookHashValue="4IZOCJUB1kgbynwZsihP+tRVlmkmtK4XeL5wjtMVVVW4hJzDzhfCe6czFvZpN41mqo1DdaWrnuIBqCL+O21ZKw==" workbookSaltValue="Mdp3YzxrNzeFENhACUV/0g==" workbookSpinCount="100000" lockStructure="1"/>
  <bookViews>
    <workbookView xWindow="-120" yWindow="-120" windowWidth="29040" windowHeight="15720" tabRatio="1000" xr2:uid="{00000000-000D-0000-FFFF-FFFF00000000}"/>
  </bookViews>
  <sheets>
    <sheet name="提出書類一覧" sheetId="1" r:id="rId1"/>
    <sheet name="入力シート" sheetId="2" r:id="rId2"/>
    <sheet name="1" sheetId="5" r:id="rId3"/>
    <sheet name="2" sheetId="6" r:id="rId4"/>
    <sheet name="3" sheetId="7" r:id="rId5"/>
    <sheet name="4" sheetId="12" r:id="rId6"/>
    <sheet name="5" sheetId="9" r:id="rId7"/>
    <sheet name="11" sheetId="3" r:id="rId8"/>
    <sheet name="14" sheetId="10" r:id="rId9"/>
    <sheet name="守口市使用" sheetId="11" r:id="rId10"/>
  </sheets>
  <definedNames>
    <definedName name="_xlnm._FilterDatabase" localSheetId="7" hidden="1">'11'!$P$1:$S$225</definedName>
    <definedName name="_xlnm._FilterDatabase" localSheetId="1" hidden="1">入力シート!$B$47:$F$55</definedName>
    <definedName name="_xlnm.Print_Area" localSheetId="7">'11'!$A$2:$M$57</definedName>
    <definedName name="_xlnm.Print_Area" localSheetId="8">'14'!$A$1:$H$35</definedName>
    <definedName name="_xlnm.Print_Area" localSheetId="4">'3'!$A$1:$W$46</definedName>
    <definedName name="_xlnm.Print_Area" localSheetId="5">'4'!$A$1:$AL$56</definedName>
    <definedName name="_xlnm.Print_Area" localSheetId="0">提出書類一覧!$A$1:$E$12</definedName>
    <definedName name="_xlnm.Print_Area" localSheetId="1">入力シート!$A$1:$F$69</definedName>
    <definedName name="_xlnm.Print_Titles" localSheetId="2">'1'!$7:$8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6" l="1"/>
  <c r="C33" i="6"/>
  <c r="C8" i="11" l="1"/>
  <c r="C7" i="11" l="1"/>
  <c r="C11" i="11"/>
  <c r="C12" i="11"/>
  <c r="C13" i="11"/>
  <c r="D11" i="11"/>
  <c r="D9" i="11"/>
  <c r="D10" i="11"/>
  <c r="D38" i="5"/>
  <c r="C39" i="7"/>
  <c r="C4" i="11"/>
  <c r="C3" i="11"/>
  <c r="D40" i="5"/>
  <c r="D21" i="5"/>
  <c r="E48" i="2"/>
  <c r="C5" i="11"/>
  <c r="C6" i="11"/>
  <c r="C23" i="11"/>
  <c r="C38" i="11"/>
  <c r="C15" i="11"/>
  <c r="C14" i="11"/>
  <c r="D15" i="11"/>
  <c r="D14" i="11"/>
  <c r="E17" i="2" l="1"/>
  <c r="F18" i="2"/>
  <c r="D18" i="2"/>
  <c r="F33" i="2"/>
  <c r="E31" i="2"/>
  <c r="D13" i="11"/>
  <c r="D33" i="2"/>
  <c r="F1" i="7"/>
  <c r="C22" i="11" l="1"/>
  <c r="D16" i="11"/>
  <c r="O52" i="12"/>
  <c r="I26" i="7"/>
  <c r="D15" i="9"/>
  <c r="O9" i="12"/>
  <c r="I18" i="7"/>
  <c r="D8" i="11"/>
  <c r="D7" i="11"/>
  <c r="E52" i="2"/>
  <c r="D17" i="9"/>
  <c r="D16" i="9"/>
  <c r="O11" i="12"/>
  <c r="O54" i="12"/>
  <c r="I28" i="7"/>
  <c r="I27" i="7"/>
  <c r="I29" i="7"/>
  <c r="I20" i="7"/>
  <c r="I19" i="7"/>
  <c r="I21" i="7"/>
  <c r="E35" i="2"/>
  <c r="E34" i="2"/>
  <c r="E21" i="2"/>
  <c r="E20" i="2"/>
  <c r="E19" i="2"/>
  <c r="D14" i="9"/>
  <c r="O7" i="12"/>
  <c r="O50" i="12"/>
  <c r="E38" i="7"/>
  <c r="E37" i="7"/>
  <c r="E36" i="7"/>
  <c r="C16" i="11" l="1"/>
  <c r="C9" i="11" s="1"/>
  <c r="C17" i="11"/>
  <c r="C10" i="11"/>
  <c r="D12" i="11" l="1"/>
  <c r="E32" i="2"/>
  <c r="E30" i="2"/>
  <c r="E9" i="2"/>
  <c r="E16" i="2"/>
  <c r="E15" i="2"/>
  <c r="D2" i="1" l="1"/>
  <c r="D54" i="2"/>
  <c r="G39" i="5" l="1"/>
  <c r="G45" i="5" l="1"/>
  <c r="G38" i="5"/>
  <c r="G36" i="5"/>
  <c r="G33" i="5"/>
  <c r="G32" i="5"/>
  <c r="D7" i="2" l="1"/>
  <c r="P7" i="7" l="1"/>
  <c r="E64" i="2" l="1"/>
  <c r="E63" i="2"/>
  <c r="E62" i="2"/>
  <c r="E61" i="2"/>
  <c r="E60" i="2"/>
  <c r="E59" i="2"/>
  <c r="E58" i="2"/>
  <c r="E55" i="2"/>
  <c r="E53" i="2"/>
  <c r="E51" i="2"/>
  <c r="E50" i="2"/>
  <c r="E49" i="2"/>
  <c r="E45" i="2"/>
  <c r="E44" i="2"/>
  <c r="E43" i="2"/>
  <c r="E40" i="2"/>
  <c r="E37" i="2"/>
  <c r="E36" i="2"/>
  <c r="E29" i="2"/>
  <c r="E28" i="2"/>
  <c r="E27" i="2"/>
  <c r="E23" i="2"/>
  <c r="E22" i="2"/>
  <c r="E14" i="2"/>
  <c r="E13" i="2"/>
  <c r="E12" i="2"/>
  <c r="E8" i="2"/>
  <c r="E6" i="2"/>
  <c r="C16" i="3" l="1"/>
  <c r="C40" i="3"/>
  <c r="V4" i="12" l="1"/>
  <c r="E68" i="2" l="1"/>
  <c r="B68" i="2"/>
  <c r="D2" i="2" l="1"/>
  <c r="D68" i="2" s="1"/>
  <c r="C18" i="11" l="1"/>
  <c r="C35" i="11" l="1"/>
  <c r="C34" i="11"/>
  <c r="C33" i="11"/>
  <c r="C32" i="11"/>
  <c r="C31" i="11"/>
  <c r="C30" i="11"/>
  <c r="C29" i="11"/>
  <c r="C28" i="11"/>
  <c r="C27" i="11"/>
  <c r="C26" i="11"/>
  <c r="C12" i="3"/>
  <c r="C43" i="11"/>
  <c r="C44" i="11"/>
  <c r="C45" i="11"/>
  <c r="C46" i="11"/>
  <c r="C47" i="11"/>
  <c r="C48" i="11"/>
  <c r="C42" i="11"/>
  <c r="C39" i="11"/>
  <c r="C19" i="11"/>
  <c r="D6" i="11"/>
  <c r="D17" i="11"/>
  <c r="D18" i="11"/>
  <c r="D5" i="11"/>
  <c r="C2" i="11"/>
  <c r="A12" i="6" l="1"/>
  <c r="A12" i="9" l="1"/>
  <c r="R5" i="7"/>
  <c r="P41" i="7" l="1"/>
  <c r="H41" i="7"/>
  <c r="O44" i="7" l="1"/>
  <c r="H44" i="7"/>
  <c r="E44" i="7"/>
  <c r="P38" i="7"/>
  <c r="P37" i="7"/>
  <c r="P36" i="7"/>
  <c r="I34" i="7"/>
  <c r="I33" i="7"/>
  <c r="I32" i="7"/>
  <c r="I31" i="7"/>
  <c r="I30" i="7"/>
  <c r="J25" i="7"/>
  <c r="I24" i="7"/>
  <c r="I23" i="7"/>
  <c r="I22" i="7"/>
  <c r="J17" i="7"/>
  <c r="I16" i="7"/>
  <c r="I15" i="7"/>
  <c r="A47" i="6"/>
  <c r="A46" i="6"/>
  <c r="C48" i="3"/>
  <c r="C44" i="3"/>
  <c r="C36" i="3"/>
  <c r="C32" i="3"/>
  <c r="C28" i="3"/>
  <c r="C24" i="3"/>
  <c r="C2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s>
  <commentList>
    <comment ref="D12" authorId="0" shapeId="0" xr:uid="{FDD06CCF-230B-48FE-84BB-5BF31ED7DB04}">
      <text>
        <r>
          <rPr>
            <b/>
            <sz val="9"/>
            <color indexed="81"/>
            <rFont val="MS P ゴシック"/>
            <family val="3"/>
            <charset val="128"/>
          </rPr>
          <t>全角カタカナで入力
（カブシキガイシャ）
（ユウゲンガイシャ）は省略</t>
        </r>
      </text>
    </comment>
    <comment ref="D13" authorId="1" shapeId="0" xr:uid="{00000000-0006-0000-0200-000001000000}">
      <text>
        <r>
          <rPr>
            <b/>
            <sz val="9"/>
            <rFont val="游ゴシック"/>
            <family val="3"/>
            <charset val="128"/>
          </rPr>
          <t>納税証明書や登記簿謄本等と同一</t>
        </r>
      </text>
    </comment>
    <comment ref="D15" authorId="0" shapeId="0" xr:uid="{7A498E14-9239-4274-8434-196D3A3CA95B}">
      <text>
        <r>
          <rPr>
            <b/>
            <sz val="10"/>
            <color indexed="81"/>
            <rFont val="Yu Gothic"/>
            <family val="3"/>
            <charset val="128"/>
            <scheme val="minor"/>
          </rPr>
          <t>※「7 国税納税証明書」と「8 地方税納税証明書」に記載されている所在地の表記を確認してください。</t>
        </r>
      </text>
    </comment>
    <comment ref="D16" authorId="0" shapeId="0" xr:uid="{A8646C60-56E5-47B9-B2FE-0B8EBA71B290}">
      <text>
        <r>
          <rPr>
            <b/>
            <sz val="10"/>
            <color indexed="81"/>
            <rFont val="Yu Gothic"/>
            <family val="3"/>
            <charset val="128"/>
            <scheme val="minor"/>
          </rPr>
          <t>※「7 国税納税証明書」と「8 地方税納税証明書」に記載されている所在地の表記を確認してください。</t>
        </r>
      </text>
    </comment>
    <comment ref="D17" authorId="0" shapeId="0" xr:uid="{B91AABE8-32B4-4CA9-AE04-8597B601FFE9}">
      <text>
        <r>
          <rPr>
            <b/>
            <sz val="10"/>
            <color indexed="81"/>
            <rFont val="Yu Gothic"/>
            <family val="3"/>
            <charset val="128"/>
            <scheme val="minor"/>
          </rPr>
          <t xml:space="preserve">
</t>
        </r>
      </text>
    </comment>
    <comment ref="D20" authorId="1" shapeId="0" xr:uid="{664EF88A-798E-42A7-9F11-D33AA9B4B576}">
      <text>
        <r>
          <rPr>
            <b/>
            <sz val="9"/>
            <rFont val="游ゴシック"/>
            <family val="3"/>
            <charset val="128"/>
          </rPr>
          <t>登記簿謄本等と同一</t>
        </r>
      </text>
    </comment>
    <comment ref="D21" authorId="0" shapeId="0" xr:uid="{551E2F2C-7089-4372-AEE0-455A0B29443F}">
      <text>
        <r>
          <rPr>
            <b/>
            <sz val="9"/>
            <color indexed="81"/>
            <rFont val="MS P ゴシック"/>
            <family val="3"/>
            <charset val="128"/>
          </rPr>
          <t>印鑑証明書と同一</t>
        </r>
      </text>
    </comment>
    <comment ref="D27" authorId="0" shapeId="0" xr:uid="{321116D8-38AF-4F06-8BF1-A84651048929}">
      <text>
        <r>
          <rPr>
            <b/>
            <sz val="9"/>
            <color indexed="81"/>
            <rFont val="MS P ゴシック"/>
            <family val="3"/>
            <charset val="128"/>
          </rPr>
          <t>全角カタカナで入力
（カブシキガイシャ）
（ユウゲンガイシャ）は省略</t>
        </r>
      </text>
    </comment>
    <comment ref="D28" authorId="0" shapeId="0" xr:uid="{772137FE-FE5B-455F-8417-9DA6EC748599}">
      <text>
        <r>
          <rPr>
            <b/>
            <sz val="9"/>
            <color indexed="81"/>
            <rFont val="MS P ゴシック"/>
            <family val="3"/>
            <charset val="128"/>
          </rPr>
          <t>スペース（空白）は不要</t>
        </r>
      </text>
    </comment>
    <comment ref="D30" authorId="0" shapeId="0" xr:uid="{CC1D1DE5-ECA5-4FF0-9F9A-359ECAD504BA}">
      <text>
        <r>
          <rPr>
            <b/>
            <sz val="10"/>
            <color indexed="81"/>
            <rFont val="Yu Gothic"/>
            <family val="3"/>
            <charset val="128"/>
            <scheme val="minor"/>
          </rPr>
          <t>※「7 国税納税証明書」と「8 地方税納税証明書」に記載されている所在地の表記を確認してください。</t>
        </r>
      </text>
    </comment>
    <comment ref="D31" authorId="0" shapeId="0" xr:uid="{76DC5775-2B14-4CE4-89FD-43643C8DB6E1}">
      <text>
        <r>
          <rPr>
            <b/>
            <sz val="10"/>
            <color indexed="81"/>
            <rFont val="Yu Gothic"/>
            <family val="3"/>
            <charset val="128"/>
            <scheme val="minor"/>
          </rPr>
          <t>※「7 国税納税証明書」と「8 地方税納税証明書」に記載されている所在地の表記を確認してください。</t>
        </r>
      </text>
    </comment>
    <comment ref="D32" authorId="0" shapeId="0" xr:uid="{9B0A61EB-E942-4139-B1D8-34663CCF4912}">
      <text>
        <r>
          <rPr>
            <b/>
            <sz val="10"/>
            <color indexed="81"/>
            <rFont val="Yu Gothic"/>
            <family val="3"/>
            <charset val="128"/>
            <scheme val="minor"/>
          </rPr>
          <t>※「7 国税納税証明書」と「8 地方税納税証明書」に記載されている所在地の表記を確認してください。</t>
        </r>
      </text>
    </comment>
    <comment ref="D49" authorId="1" shapeId="0" xr:uid="{00000000-0006-0000-0200-000004000000}">
      <text>
        <r>
          <rPr>
            <b/>
            <sz val="9"/>
            <rFont val="游ゴシック"/>
            <family val="3"/>
            <charset val="128"/>
          </rPr>
          <t>登記簿謄本と同一</t>
        </r>
      </text>
    </comment>
    <comment ref="D53" authorId="1" shapeId="0" xr:uid="{00000000-0006-0000-0200-000005000000}">
      <text>
        <r>
          <rPr>
            <b/>
            <sz val="11"/>
            <color indexed="81"/>
            <rFont val="游ゴシック"/>
            <family val="3"/>
            <charset val="128"/>
          </rPr>
          <t>登記簿謄本と同一</t>
        </r>
      </text>
    </comment>
    <comment ref="D64" authorId="0" shapeId="0" xr:uid="{144915FC-6533-49A2-A3C2-EBBCD8CE6454}">
      <text>
        <r>
          <rPr>
            <b/>
            <sz val="11"/>
            <color indexed="81"/>
            <rFont val="游ゴシック"/>
            <family val="3"/>
            <charset val="128"/>
          </rPr>
          <t>全角カタカナで入力</t>
        </r>
      </text>
    </comment>
  </commentList>
</comments>
</file>

<file path=xl/sharedStrings.xml><?xml version="1.0" encoding="utf-8"?>
<sst xmlns="http://schemas.openxmlformats.org/spreadsheetml/2006/main" count="927" uniqueCount="752">
  <si>
    <t>←この色に着色した欄を入力してください</t>
  </si>
  <si>
    <t>申請年月日</t>
  </si>
  <si>
    <t>業者番号</t>
  </si>
  <si>
    <t>本社・本店の情報</t>
  </si>
  <si>
    <t>申請者</t>
  </si>
  <si>
    <t>商号又は名称</t>
  </si>
  <si>
    <t>代表者役職名</t>
  </si>
  <si>
    <t>代表者氏名</t>
  </si>
  <si>
    <t>代表者生年月日</t>
  </si>
  <si>
    <t>（例）「1970/10/1」入力⇒「昭和45年10月1日」和暦で表示</t>
  </si>
  <si>
    <t>郵便番号</t>
  </si>
  <si>
    <t>電話番号</t>
  </si>
  <si>
    <t>FAX番号</t>
  </si>
  <si>
    <t xml:space="preserve">本社・本店以外で支店等の受任者を選任する場合は記入してください。
</t>
  </si>
  <si>
    <t>受任者</t>
  </si>
  <si>
    <t>担当者 部署・氏名</t>
  </si>
  <si>
    <t>担当者 電話番号</t>
  </si>
  <si>
    <t>担当者 FAX番号</t>
  </si>
  <si>
    <t>資本金（千円）</t>
  </si>
  <si>
    <t>（例）1,000 
※単位は（千円）</t>
  </si>
  <si>
    <t>年間売上高（千円）</t>
  </si>
  <si>
    <t>経常利益（千円）
※直前1年</t>
  </si>
  <si>
    <t>業種</t>
  </si>
  <si>
    <t>設立年月日</t>
  </si>
  <si>
    <t>従業員数</t>
  </si>
  <si>
    <t>契約金等の振込先</t>
  </si>
  <si>
    <t>取引
金融機関
（振込先）</t>
  </si>
  <si>
    <t>金融機関名</t>
  </si>
  <si>
    <t>支店名</t>
  </si>
  <si>
    <t>預金種目</t>
  </si>
  <si>
    <t>口座番号</t>
  </si>
  <si>
    <t>物品等実績調書</t>
  </si>
  <si>
    <t>010</t>
  </si>
  <si>
    <t>一般印刷（企画・デザイン含む）</t>
  </si>
  <si>
    <t>011</t>
  </si>
  <si>
    <t>冊子</t>
  </si>
  <si>
    <t>希望順位</t>
  </si>
  <si>
    <t>登　録　種　目　・　品　目</t>
  </si>
  <si>
    <t>主な仕入先</t>
  </si>
  <si>
    <t>販　売　実　績</t>
  </si>
  <si>
    <t>012</t>
  </si>
  <si>
    <t>フォーム</t>
  </si>
  <si>
    <t>大分類</t>
  </si>
  <si>
    <t>小分類</t>
  </si>
  <si>
    <t>取引品目内訳</t>
  </si>
  <si>
    <t>（直前3年間の主な取引）</t>
  </si>
  <si>
    <t>013</t>
  </si>
  <si>
    <t>封筒</t>
  </si>
  <si>
    <t>取引先名称</t>
  </si>
  <si>
    <t>金額（千円）</t>
  </si>
  <si>
    <t>014</t>
  </si>
  <si>
    <t>カード</t>
  </si>
  <si>
    <t>営業品目</t>
  </si>
  <si>
    <t>（主な品名を具体的に）</t>
  </si>
  <si>
    <t>015</t>
  </si>
  <si>
    <t>シール・ラベル</t>
  </si>
  <si>
    <t>(番号)</t>
  </si>
  <si>
    <t>016</t>
  </si>
  <si>
    <t>新聞（広報）</t>
  </si>
  <si>
    <t>020</t>
  </si>
  <si>
    <t>出版</t>
  </si>
  <si>
    <t>021</t>
  </si>
  <si>
    <t>書籍・雑誌・地図等</t>
  </si>
  <si>
    <t>(営業品目)</t>
  </si>
  <si>
    <t>030</t>
  </si>
  <si>
    <t>一般写真・現像</t>
  </si>
  <si>
    <t>031</t>
  </si>
  <si>
    <t>青写真・複写</t>
  </si>
  <si>
    <t>032</t>
  </si>
  <si>
    <t>マイクロフイルム</t>
  </si>
  <si>
    <t>033</t>
  </si>
  <si>
    <t>航空写真・地図製本</t>
  </si>
  <si>
    <t>034</t>
  </si>
  <si>
    <t>写真機器・用品（デジカメ含む）</t>
  </si>
  <si>
    <t>040</t>
  </si>
  <si>
    <t>事務・ＯＡ用品</t>
  </si>
  <si>
    <t>041</t>
  </si>
  <si>
    <t>事務機器</t>
  </si>
  <si>
    <t>042</t>
  </si>
  <si>
    <t>用紙・紙類（ダンボール含む）</t>
  </si>
  <si>
    <t>043</t>
  </si>
  <si>
    <t>印刷機器・用品</t>
  </si>
  <si>
    <t>044</t>
  </si>
  <si>
    <t>ＯＡ機器</t>
  </si>
  <si>
    <t>045</t>
  </si>
  <si>
    <t>印章・ゴム印</t>
  </si>
  <si>
    <t>050</t>
  </si>
  <si>
    <t>荒物・雑貨（金物・工具含む）</t>
  </si>
  <si>
    <t>051</t>
  </si>
  <si>
    <t>清掃用具・用品</t>
  </si>
  <si>
    <t>052</t>
  </si>
  <si>
    <t>食器・瀬戸物</t>
  </si>
  <si>
    <t>053</t>
  </si>
  <si>
    <t>ポリ袋</t>
  </si>
  <si>
    <t>060</t>
  </si>
  <si>
    <t>事務服・制服</t>
  </si>
  <si>
    <t>061</t>
  </si>
  <si>
    <t>作業服・雨衣・防寒着・帽子</t>
  </si>
  <si>
    <t>062</t>
  </si>
  <si>
    <t>衣料品（スポーツウェア含む）</t>
  </si>
  <si>
    <t>063</t>
  </si>
  <si>
    <t>白衣等繊維製品</t>
  </si>
  <si>
    <t>064</t>
  </si>
  <si>
    <t>靴・履物・かばん</t>
  </si>
  <si>
    <t>065</t>
  </si>
  <si>
    <t>ゴム製品・皮革製品</t>
  </si>
  <si>
    <t>070</t>
  </si>
  <si>
    <t>カーテン・ブラインド・カーペット</t>
  </si>
  <si>
    <t>071</t>
  </si>
  <si>
    <t>舞台幕・緞帳・暗幕</t>
  </si>
  <si>
    <t>072</t>
  </si>
  <si>
    <t>寝具・座布団・タオル類</t>
  </si>
  <si>
    <t>073</t>
  </si>
  <si>
    <t>畳</t>
  </si>
  <si>
    <t>074</t>
  </si>
  <si>
    <t>ガラス</t>
  </si>
  <si>
    <t>075</t>
  </si>
  <si>
    <t>建具</t>
  </si>
  <si>
    <t>080</t>
  </si>
  <si>
    <t>木製家具</t>
  </si>
  <si>
    <t>081</t>
  </si>
  <si>
    <t>スチール家具</t>
  </si>
  <si>
    <t>082</t>
  </si>
  <si>
    <t>図書館用家具</t>
  </si>
  <si>
    <t>083</t>
  </si>
  <si>
    <t>特殊家具（別注含む）</t>
  </si>
  <si>
    <t>084</t>
  </si>
  <si>
    <t>教育用家具</t>
  </si>
  <si>
    <t>090</t>
  </si>
  <si>
    <t>家庭電化製品</t>
  </si>
  <si>
    <t>091</t>
  </si>
  <si>
    <t>視聴覚機器・機材</t>
  </si>
  <si>
    <t>092</t>
  </si>
  <si>
    <t>通信機器・電話</t>
  </si>
  <si>
    <t>記入方法：　</t>
  </si>
  <si>
    <t>・大分類、小分類は、提出要領 Ｐ7-8 「資料１ 物品等営業品目一覧」の番号を記入してください。</t>
  </si>
  <si>
    <t>093</t>
  </si>
  <si>
    <t>空調機器・材料</t>
  </si>
  <si>
    <t>094</t>
  </si>
  <si>
    <t>音響照明機器（舞台用含む）</t>
  </si>
  <si>
    <t>　（官公庁を優先して記入してください。官公庁との取引がない場合、他での実績を記入してください。）</t>
  </si>
  <si>
    <t>095</t>
  </si>
  <si>
    <t>舞台装置</t>
  </si>
  <si>
    <t>・販売実績金額が０又は未記載の場合は、その営業品目での登録はできません。</t>
  </si>
  <si>
    <t>100</t>
  </si>
  <si>
    <t>厨房機器（業務用含む）</t>
  </si>
  <si>
    <t>　なお、法人成りや合併、分社後間がなく実績がない場合は、前の組織での実績を記載し、理由書を</t>
  </si>
  <si>
    <t>101</t>
  </si>
  <si>
    <t>厨房用品（業務用含む）</t>
  </si>
  <si>
    <t>　提出してください。（任意様式）</t>
  </si>
  <si>
    <t>102</t>
  </si>
  <si>
    <t>ガス器具</t>
  </si>
  <si>
    <t>・申請された営業品目数が登録できる営業品目数を超えている場合は、上から記載された順に登録します。</t>
  </si>
  <si>
    <t>110</t>
  </si>
  <si>
    <t>機械器具・用具</t>
  </si>
  <si>
    <t>111</t>
  </si>
  <si>
    <t>計測量機器</t>
  </si>
  <si>
    <t>112</t>
  </si>
  <si>
    <t>ポンプ・発電機</t>
  </si>
  <si>
    <t>113</t>
  </si>
  <si>
    <t>建設機械器具</t>
  </si>
  <si>
    <t>114</t>
  </si>
  <si>
    <t>水処理用機械器具・用品</t>
  </si>
  <si>
    <t>115</t>
  </si>
  <si>
    <t>特殊機械器具</t>
  </si>
  <si>
    <t>116</t>
  </si>
  <si>
    <t>生ごみ処理機</t>
  </si>
  <si>
    <t>120</t>
  </si>
  <si>
    <t>ガソリン・軽油・灯油・重油・オイル等</t>
  </si>
  <si>
    <t>121</t>
  </si>
  <si>
    <t>高圧ガス</t>
  </si>
  <si>
    <t>122</t>
  </si>
  <si>
    <t>燃料ガス</t>
  </si>
  <si>
    <t>130</t>
  </si>
  <si>
    <t>医薬品</t>
  </si>
  <si>
    <t>131</t>
  </si>
  <si>
    <t>医療機器・用具</t>
  </si>
  <si>
    <t>132</t>
  </si>
  <si>
    <t>ワクチン等</t>
  </si>
  <si>
    <t>133</t>
  </si>
  <si>
    <t>介護機器・用具</t>
  </si>
  <si>
    <t>134</t>
  </si>
  <si>
    <t>機能訓練機器・用具</t>
  </si>
  <si>
    <t>135</t>
  </si>
  <si>
    <t>衛生材料</t>
  </si>
  <si>
    <t>140</t>
  </si>
  <si>
    <t>化学・工業薬品</t>
  </si>
  <si>
    <t>141</t>
  </si>
  <si>
    <t>水処理薬品</t>
  </si>
  <si>
    <t>142</t>
  </si>
  <si>
    <t>試薬</t>
  </si>
  <si>
    <t>143</t>
  </si>
  <si>
    <t>防疫薬品</t>
  </si>
  <si>
    <t>150</t>
  </si>
  <si>
    <t>学校教材・教具</t>
  </si>
  <si>
    <t>151</t>
  </si>
  <si>
    <t>保育教材・教具</t>
  </si>
  <si>
    <t>152</t>
  </si>
  <si>
    <t>玩具</t>
  </si>
  <si>
    <t>153</t>
  </si>
  <si>
    <t>パソコンソフト</t>
  </si>
  <si>
    <t>154</t>
  </si>
  <si>
    <t>楽器</t>
  </si>
  <si>
    <t>155</t>
  </si>
  <si>
    <t>音楽ソフト（ＣＤ等）</t>
  </si>
  <si>
    <t>156</t>
  </si>
  <si>
    <t>映像ソフト</t>
  </si>
  <si>
    <t>160</t>
  </si>
  <si>
    <t>公害機器・用品</t>
  </si>
  <si>
    <t>161</t>
  </si>
  <si>
    <t>試験、計測機器・用品（教材除く）</t>
  </si>
  <si>
    <t>162</t>
  </si>
  <si>
    <t>特殊機器</t>
  </si>
  <si>
    <t>167</t>
  </si>
  <si>
    <t>「空白」</t>
  </si>
  <si>
    <t>170</t>
  </si>
  <si>
    <t>体育機器</t>
  </si>
  <si>
    <t>171</t>
  </si>
  <si>
    <t>スポーツ用品</t>
  </si>
  <si>
    <t>172</t>
  </si>
  <si>
    <t>体育用資材・遊具</t>
  </si>
  <si>
    <t>173</t>
  </si>
  <si>
    <t>テント・シート</t>
  </si>
  <si>
    <t>180</t>
  </si>
  <si>
    <t>一般車両</t>
  </si>
  <si>
    <t>181</t>
  </si>
  <si>
    <t>建設・産業車両</t>
  </si>
  <si>
    <t>182</t>
  </si>
  <si>
    <t>消防用車両</t>
  </si>
  <si>
    <t>183</t>
  </si>
  <si>
    <t>自転車、単車・用品</t>
  </si>
  <si>
    <t>184</t>
  </si>
  <si>
    <t>車両修理</t>
  </si>
  <si>
    <t>185</t>
  </si>
  <si>
    <t>自動車用品・部品</t>
  </si>
  <si>
    <t>186</t>
  </si>
  <si>
    <t>架装車両（パッカー車等）</t>
  </si>
  <si>
    <t>187</t>
  </si>
  <si>
    <t>特殊車両</t>
  </si>
  <si>
    <t>190</t>
  </si>
  <si>
    <t>看板</t>
  </si>
  <si>
    <t>191</t>
  </si>
  <si>
    <t>掲示板（選挙用含む）</t>
  </si>
  <si>
    <t>192</t>
  </si>
  <si>
    <t>門標・ナンバープレート</t>
  </si>
  <si>
    <t>193</t>
  </si>
  <si>
    <t>旗・のぼり</t>
  </si>
  <si>
    <t>194</t>
  </si>
  <si>
    <t>懸垂幕・横断幕</t>
  </si>
  <si>
    <t>200</t>
  </si>
  <si>
    <t>園芸用品・薬品</t>
  </si>
  <si>
    <t>201</t>
  </si>
  <si>
    <t>種苗・肥料</t>
  </si>
  <si>
    <t>202</t>
  </si>
  <si>
    <t>小動物・飼料</t>
  </si>
  <si>
    <t>210</t>
  </si>
  <si>
    <t>時計・貴金属・メガネ</t>
  </si>
  <si>
    <t>211</t>
  </si>
  <si>
    <t>記念・贈答品</t>
  </si>
  <si>
    <t>212</t>
  </si>
  <si>
    <t>盾・トロフィー・メダル・記章</t>
  </si>
  <si>
    <t>220</t>
  </si>
  <si>
    <t>イベント用品・企画</t>
  </si>
  <si>
    <t>221</t>
  </si>
  <si>
    <t>映像企画</t>
  </si>
  <si>
    <t>222</t>
  </si>
  <si>
    <t>啓発・宣伝</t>
  </si>
  <si>
    <t>223</t>
  </si>
  <si>
    <t>ポケットティッシュ（啓発用）等</t>
  </si>
  <si>
    <t>224</t>
  </si>
  <si>
    <t>選挙関係物品</t>
  </si>
  <si>
    <t>230</t>
  </si>
  <si>
    <t>木・竹</t>
  </si>
  <si>
    <t>231</t>
  </si>
  <si>
    <t>コンクリート・煉瓦製品</t>
  </si>
  <si>
    <t>232</t>
  </si>
  <si>
    <t>鋳鉄製品・アルミ製品</t>
  </si>
  <si>
    <t>233</t>
  </si>
  <si>
    <t>塗料</t>
  </si>
  <si>
    <t>234</t>
  </si>
  <si>
    <t>アスファルト</t>
  </si>
  <si>
    <t>235</t>
  </si>
  <si>
    <t>石灰・セメント</t>
  </si>
  <si>
    <t>236</t>
  </si>
  <si>
    <t>陶管・エンビ管</t>
  </si>
  <si>
    <t>237</t>
  </si>
  <si>
    <t>建築材料</t>
  </si>
  <si>
    <t>238</t>
  </si>
  <si>
    <t>砂・土</t>
  </si>
  <si>
    <t>240</t>
  </si>
  <si>
    <t>消防用品</t>
  </si>
  <si>
    <t>241</t>
  </si>
  <si>
    <t>消火器</t>
  </si>
  <si>
    <t>242</t>
  </si>
  <si>
    <t>工事防護・標識</t>
  </si>
  <si>
    <t>243</t>
  </si>
  <si>
    <t>防災用品</t>
  </si>
  <si>
    <t>244</t>
  </si>
  <si>
    <t>サイレン・火災報知器</t>
  </si>
  <si>
    <t>245</t>
  </si>
  <si>
    <t>災害用備蓄品（非常食含む）</t>
  </si>
  <si>
    <t>ＯＡソフト</t>
  </si>
  <si>
    <t>250</t>
  </si>
  <si>
    <t>食料品</t>
  </si>
  <si>
    <t>251</t>
  </si>
  <si>
    <t>飲料（お茶等）</t>
  </si>
  <si>
    <t>人材派遣</t>
  </si>
  <si>
    <t>介護等委託</t>
  </si>
  <si>
    <t>給食業務委託</t>
  </si>
  <si>
    <t>260</t>
  </si>
  <si>
    <t>事務機器・ＯＡ機器</t>
  </si>
  <si>
    <t>261</t>
  </si>
  <si>
    <t>建設機器</t>
  </si>
  <si>
    <t>262</t>
  </si>
  <si>
    <t>医療機器</t>
  </si>
  <si>
    <t>263</t>
  </si>
  <si>
    <t>介護機器・用品</t>
  </si>
  <si>
    <t>264</t>
  </si>
  <si>
    <t>車両</t>
  </si>
  <si>
    <t>265</t>
  </si>
  <si>
    <t>プレハブ・テント等</t>
  </si>
  <si>
    <t>266</t>
  </si>
  <si>
    <t>267</t>
  </si>
  <si>
    <t>選挙用品</t>
  </si>
  <si>
    <t>268</t>
  </si>
  <si>
    <t>その他（リース・レンタル）</t>
  </si>
  <si>
    <t>269</t>
  </si>
  <si>
    <t>映像機器・用品（防犯カメラ等）</t>
  </si>
  <si>
    <t>270</t>
  </si>
  <si>
    <t>建物等清掃（庁舎・事務所等）</t>
  </si>
  <si>
    <t>271</t>
  </si>
  <si>
    <t>公園清掃（公園・トイレ）</t>
  </si>
  <si>
    <t>272</t>
  </si>
  <si>
    <t>施設警備</t>
  </si>
  <si>
    <t>273</t>
  </si>
  <si>
    <t>機械警備</t>
  </si>
  <si>
    <t>274</t>
  </si>
  <si>
    <t>受付案内業務（電話交換含む）</t>
  </si>
  <si>
    <t>275</t>
  </si>
  <si>
    <t>その他（清掃・警備・受付・総合管理）</t>
  </si>
  <si>
    <t>276</t>
  </si>
  <si>
    <t>施設総合管理</t>
  </si>
  <si>
    <t>280</t>
  </si>
  <si>
    <t>電気設備</t>
  </si>
  <si>
    <t>281</t>
  </si>
  <si>
    <t>機械設備</t>
  </si>
  <si>
    <t>282</t>
  </si>
  <si>
    <t>消防設備</t>
  </si>
  <si>
    <t>283</t>
  </si>
  <si>
    <t>エレベーター設備</t>
  </si>
  <si>
    <t>284</t>
  </si>
  <si>
    <t>空調設備</t>
  </si>
  <si>
    <t>285</t>
  </si>
  <si>
    <t>通信設備（電話交換機他）</t>
  </si>
  <si>
    <t>286</t>
  </si>
  <si>
    <t>貯水槽設備</t>
  </si>
  <si>
    <t>287</t>
  </si>
  <si>
    <t>その他（保守・点検・管理）</t>
  </si>
  <si>
    <t>288</t>
  </si>
  <si>
    <t>施設運転操作管理</t>
  </si>
  <si>
    <t>290</t>
  </si>
  <si>
    <t>ダイオキシン調査測定</t>
  </si>
  <si>
    <t>291</t>
  </si>
  <si>
    <t>大気・騒音・水質・土壌検査</t>
  </si>
  <si>
    <t>292</t>
  </si>
  <si>
    <t>作業環境調査測定</t>
  </si>
  <si>
    <t>293</t>
  </si>
  <si>
    <t>管内調査・漏水調査</t>
  </si>
  <si>
    <t>294</t>
  </si>
  <si>
    <t>土地家屋調査</t>
  </si>
  <si>
    <t>295</t>
  </si>
  <si>
    <t>その他（調査・検査・測定）</t>
  </si>
  <si>
    <t>クリーニング</t>
  </si>
  <si>
    <t>ソフト開発</t>
  </si>
  <si>
    <t>300</t>
  </si>
  <si>
    <t>産業廃棄物（収集運搬・処理）</t>
  </si>
  <si>
    <t>301</t>
  </si>
  <si>
    <t>一般廃棄物（収集運搬・処理）</t>
  </si>
  <si>
    <t>302</t>
  </si>
  <si>
    <t>古物</t>
  </si>
  <si>
    <t>310</t>
  </si>
  <si>
    <t>運送業</t>
  </si>
  <si>
    <t>311</t>
  </si>
  <si>
    <t>タクシー</t>
  </si>
  <si>
    <t>312</t>
  </si>
  <si>
    <t>バス</t>
  </si>
  <si>
    <t>313</t>
  </si>
  <si>
    <t>公用車</t>
  </si>
  <si>
    <t>314</t>
  </si>
  <si>
    <t>引越・移設・移送</t>
  </si>
  <si>
    <t>315</t>
  </si>
  <si>
    <t>その他（運搬・運転代行・輸送）</t>
  </si>
  <si>
    <t>320</t>
  </si>
  <si>
    <t>321</t>
  </si>
  <si>
    <t>322</t>
  </si>
  <si>
    <t>その他（その他委託）</t>
  </si>
  <si>
    <t>323</t>
  </si>
  <si>
    <t>樹木剪定・草刈</t>
  </si>
  <si>
    <t>324</t>
  </si>
  <si>
    <t>校務・用務業務</t>
  </si>
  <si>
    <t>325</t>
  </si>
  <si>
    <t>健診・検診業務</t>
  </si>
  <si>
    <t>326</t>
  </si>
  <si>
    <t>設営・撤去、搬入・回収等</t>
  </si>
  <si>
    <t>327</t>
  </si>
  <si>
    <t>ホームページ作成</t>
  </si>
  <si>
    <t>330</t>
  </si>
  <si>
    <t>331</t>
  </si>
  <si>
    <t>害虫駆除</t>
  </si>
  <si>
    <t>332</t>
  </si>
  <si>
    <t>333</t>
  </si>
  <si>
    <t>情報処理・監理</t>
  </si>
  <si>
    <t>334</t>
  </si>
  <si>
    <t>335</t>
  </si>
  <si>
    <t>保険業務</t>
  </si>
  <si>
    <t>336</t>
  </si>
  <si>
    <t>旅行</t>
  </si>
  <si>
    <t>337</t>
  </si>
  <si>
    <t>その他（その他）</t>
  </si>
  <si>
    <t>338</t>
  </si>
  <si>
    <t>電力</t>
  </si>
  <si>
    <t>339</t>
  </si>
  <si>
    <t>ふるさと納税</t>
  </si>
  <si>
    <t>番号</t>
  </si>
  <si>
    <t>書　　類　　名</t>
  </si>
  <si>
    <r>
      <rPr>
        <b/>
        <sz val="8"/>
        <rFont val="游ゴシック"/>
        <family val="3"/>
        <charset val="128"/>
      </rPr>
      <t>不要又は確認の各項目に</t>
    </r>
    <r>
      <rPr>
        <b/>
        <sz val="8"/>
        <rFont val="Yu Gothic"/>
        <charset val="128"/>
      </rPr>
      <t>☑</t>
    </r>
  </si>
  <si>
    <t>チェック事項</t>
  </si>
  <si>
    <t>不要</t>
  </si>
  <si>
    <t>確認</t>
  </si>
  <si>
    <t>項目</t>
  </si>
  <si>
    <t>内容</t>
  </si>
  <si>
    <t>□</t>
  </si>
  <si>
    <t>提出する日付を記入している。</t>
  </si>
  <si>
    <t>・資本金
・設立年月日</t>
  </si>
  <si>
    <t>使用印鑑届兼委任状</t>
  </si>
  <si>
    <t>滞納がない。</t>
  </si>
  <si>
    <t>事務所が確認できる。
※地図等の貼り付け可</t>
  </si>
  <si>
    <t>事務所の写真</t>
  </si>
  <si>
    <t>添付する写真等は、事業所全体と看板等の名称が確認できる。</t>
  </si>
  <si>
    <t>業 者 番 号　　</t>
  </si>
  <si>
    <t>守口市長　様</t>
  </si>
  <si>
    <t>(本社・
本店)</t>
  </si>
  <si>
    <t>〒</t>
  </si>
  <si>
    <r>
      <rPr>
        <b/>
        <sz val="8"/>
        <color theme="1"/>
        <rFont val="游ゴシック"/>
        <family val="3"/>
        <charset val="128"/>
      </rPr>
      <t>(支店等の</t>
    </r>
    <r>
      <rPr>
        <b/>
        <u/>
        <sz val="8"/>
        <color theme="1"/>
        <rFont val="游ゴシック"/>
        <family val="3"/>
        <charset val="128"/>
      </rPr>
      <t>受任者名義</t>
    </r>
    <r>
      <rPr>
        <b/>
        <sz val="8"/>
        <color theme="1"/>
        <rFont val="游ゴシック"/>
        <family val="3"/>
        <charset val="128"/>
      </rPr>
      <t>で守口市と契約する場合、本項も記入が必要です。)</t>
    </r>
  </si>
  <si>
    <t>資本金</t>
  </si>
  <si>
    <t>千円</t>
  </si>
  <si>
    <t>年間売上高</t>
  </si>
  <si>
    <t>経常利益（直前1年）</t>
  </si>
  <si>
    <t>※本社（本店）・支店を含めた総職員数を記入してください。</t>
  </si>
  <si>
    <t>取引金融機関
（振込先）</t>
  </si>
  <si>
    <t>申 請 者</t>
  </si>
  <si>
    <t>代表者職氏名</t>
  </si>
  <si>
    <t>（※）</t>
  </si>
  <si>
    <t>法人の場合は、記名押印してください。</t>
  </si>
  <si>
    <t>　下記の印鑑は、入札への参加、契約の締結並びに代金の請求及び受領のために</t>
  </si>
  <si>
    <t>使用したいので届けます。</t>
  </si>
  <si>
    <t>使　用　印</t>
  </si>
  <si>
    <t>　私は、下記の者を代理人と定め、登録完了日から有効期間満了日までの間、</t>
  </si>
  <si>
    <t>次の事項に関する権限を委任します。</t>
  </si>
  <si>
    <t>（委　任　事　項）</t>
  </si>
  <si>
    <t>１　入札及び見積りに関する件</t>
  </si>
  <si>
    <t>２　契約の締結に関する件</t>
  </si>
  <si>
    <t>３　保証金の納付並びに還付請求及び受領に関する件</t>
  </si>
  <si>
    <t>４　代金の請求及び受領に関する件</t>
  </si>
  <si>
    <t>５　復代理人の選任に関する件</t>
  </si>
  <si>
    <t>６　その他契約履行に関する件</t>
  </si>
  <si>
    <t>委 任 者</t>
  </si>
  <si>
    <t>（※記載不要）申請者欄に同じ</t>
  </si>
  <si>
    <t>受 任 者</t>
  </si>
  <si>
    <t>受任者職氏名</t>
  </si>
  <si>
    <t>誓　　約　　書</t>
  </si>
  <si>
    <t>　私は、守口市が守口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t>
  </si>
  <si>
    <t>１　私は、守口市暴力団排除条例施行規則第３条各号に掲げる者のいずれにも該当しません。</t>
  </si>
  <si>
    <t>２　私は、守口市暴力団排除条例施行規則第３条各号に掲げる者の該当の有無を確認するため、守口市から役員名簿等の提出を求められたときは、速やかに提出します。</t>
  </si>
  <si>
    <t>３　私は、本誓約書及び役員名簿等が守口市から大阪府守口警察署及び大阪府警察本部に提供されることに同意します。</t>
  </si>
  <si>
    <t>４　私が本誓約書１に該当する事業者であると守口市が大阪府守口警察署又は大阪府警察本部から通報を受け、又は守口市の調査により判明した場合には、守口市が守口市暴力団排除条例及び守口市公共工事等及び売払い等に関する暴力団対策措置要綱に基づき、守口市ホームページ等において、その旨を公表することに同意します。</t>
  </si>
  <si>
    <t>５　私が守口市暴力団排除条例第７条に規定する下請負人等を使用する場合は、これら下請負人等（ただし、契約金額500万円未満のものは除く。）から誓約書を徴し、私を通じて当該誓約書を守口市に提出します。</t>
  </si>
  <si>
    <t>６　私が使用する下請負人等が、本誓約書１に該当する事業者であると守口市が大阪府守口警察署又は大阪府警察本部から通報を受け、又は守口市の調査により判明し、守口市から下請契約等の解除又は二次以降の下請負にかかる契約等の解除の指導を受けた場合は、当該指導に従います。</t>
  </si>
  <si>
    <t>代表者の生年月日</t>
  </si>
  <si>
    <t>事　業　所　付　近　見　取　図</t>
  </si>
  <si>
    <t>　事業所から交通機関の最寄りの駅まで記載してください。（地図等の貼り付け可）</t>
  </si>
  <si>
    <t>（例）06-6993-3484（半角）
＊市外局番等は、「（）」とせず「-」で記入してください。</t>
    <phoneticPr fontId="39"/>
  </si>
  <si>
    <t>表紙・背表紙シート</t>
    <rPh sb="0" eb="2">
      <t>ヒョウシ</t>
    </rPh>
    <rPh sb="3" eb="6">
      <t>セビョウシ</t>
    </rPh>
    <phoneticPr fontId="39"/>
  </si>
  <si>
    <t>物品実績調書</t>
    <rPh sb="0" eb="2">
      <t>ブッピン</t>
    </rPh>
    <rPh sb="2" eb="4">
      <t>ジッセキ</t>
    </rPh>
    <rPh sb="4" eb="6">
      <t>チョウショ</t>
    </rPh>
    <phoneticPr fontId="39"/>
  </si>
  <si>
    <t>誓約書</t>
    <rPh sb="0" eb="3">
      <t>セイヤクショ</t>
    </rPh>
    <phoneticPr fontId="39"/>
  </si>
  <si>
    <t>使用印鑑届兼委任状</t>
    <rPh sb="0" eb="2">
      <t>シヨウ</t>
    </rPh>
    <rPh sb="2" eb="4">
      <t>インカン</t>
    </rPh>
    <rPh sb="4" eb="5">
      <t>トドケ</t>
    </rPh>
    <rPh sb="5" eb="6">
      <t>ケン</t>
    </rPh>
    <rPh sb="6" eb="9">
      <t>イニンジョウ</t>
    </rPh>
    <phoneticPr fontId="39"/>
  </si>
  <si>
    <t>提出書類名称</t>
    <rPh sb="0" eb="2">
      <t>テイシュツ</t>
    </rPh>
    <rPh sb="2" eb="6">
      <t>ショルイメイショウ</t>
    </rPh>
    <phoneticPr fontId="39"/>
  </si>
  <si>
    <t>地図の貼付、直接記載等</t>
    <rPh sb="0" eb="2">
      <t>チズ</t>
    </rPh>
    <rPh sb="3" eb="5">
      <t>ハリツケ</t>
    </rPh>
    <rPh sb="6" eb="8">
      <t>チョクセツ</t>
    </rPh>
    <rPh sb="8" eb="10">
      <t>キサイ</t>
    </rPh>
    <rPh sb="10" eb="11">
      <t>トウ</t>
    </rPh>
    <phoneticPr fontId="39"/>
  </si>
  <si>
    <t>備　　考</t>
    <rPh sb="0" eb="1">
      <t>ビ</t>
    </rPh>
    <rPh sb="3" eb="4">
      <t>コウ</t>
    </rPh>
    <phoneticPr fontId="39"/>
  </si>
  <si>
    <t>（例）06-6992-1221（半角）
＊市外局番等は、「（）」とせず「-」で記入してください。</t>
    <phoneticPr fontId="39"/>
  </si>
  <si>
    <t>（例）06-6992-1222（半角）
＊市外局番等は、「（）」とせず「-」で記入してください。</t>
    <phoneticPr fontId="39"/>
  </si>
  <si>
    <t>過去の登録実績</t>
    <rPh sb="0" eb="2">
      <t>カコ</t>
    </rPh>
    <rPh sb="3" eb="5">
      <t>トウロク</t>
    </rPh>
    <rPh sb="5" eb="7">
      <t>ジッセキ</t>
    </rPh>
    <phoneticPr fontId="39"/>
  </si>
  <si>
    <t>提出書類チェックリスト[物品等]</t>
    <phoneticPr fontId="39"/>
  </si>
  <si>
    <t>（例）Mori_soumu@city-moriguchi-osaka.jp（半角）</t>
    <phoneticPr fontId="39"/>
  </si>
  <si>
    <t>（例）06-6992-1453（半角）
＊市外局番等は、「（）」とせず「-」で記入してください。</t>
    <phoneticPr fontId="39"/>
  </si>
  <si>
    <t>（例）りそな銀行</t>
    <phoneticPr fontId="39"/>
  </si>
  <si>
    <t>（例）守口支店</t>
    <phoneticPr fontId="39"/>
  </si>
  <si>
    <t>（例）当座
・普通
・当座
・その他
から選択</t>
    <phoneticPr fontId="39"/>
  </si>
  <si>
    <t>金融機関コード</t>
    <rPh sb="0" eb="4">
      <t>キンユウキカン</t>
    </rPh>
    <phoneticPr fontId="39"/>
  </si>
  <si>
    <t>支店コード</t>
    <rPh sb="0" eb="2">
      <t>シテン</t>
    </rPh>
    <phoneticPr fontId="39"/>
  </si>
  <si>
    <t>（例）１０</t>
    <phoneticPr fontId="39"/>
  </si>
  <si>
    <t>（例）２１１</t>
    <phoneticPr fontId="39"/>
  </si>
  <si>
    <t>（例）１２３４５６７</t>
    <phoneticPr fontId="39"/>
  </si>
  <si>
    <t>（例）あり
・あり ※過去に登録していたことがある
・なし※今回が初めての登録である
から選択。</t>
    <phoneticPr fontId="39"/>
  </si>
  <si>
    <t>↓このシートは直接入力してください</t>
    <phoneticPr fontId="39"/>
  </si>
  <si>
    <t>提出書類
番号</t>
    <rPh sb="0" eb="2">
      <t>テイシュツ</t>
    </rPh>
    <rPh sb="2" eb="4">
      <t>ショルイ</t>
    </rPh>
    <rPh sb="5" eb="7">
      <t>バンゴウ</t>
    </rPh>
    <phoneticPr fontId="39"/>
  </si>
  <si>
    <t>事務所の付近見取り図
（各A4判）</t>
    <phoneticPr fontId="39"/>
  </si>
  <si>
    <t>（例）代表取締役　</t>
    <phoneticPr fontId="39"/>
  </si>
  <si>
    <t>（例）大阪　太郎
氏名の間は１字空白</t>
    <phoneticPr fontId="39"/>
  </si>
  <si>
    <t>（例）545-1234（半角）
（-）ハイフン有りで入力</t>
    <phoneticPr fontId="39"/>
  </si>
  <si>
    <t>（例）支店長</t>
    <phoneticPr fontId="39"/>
  </si>
  <si>
    <t>（例）06-6993-1223（半角）
＊市外局番等は、「（）」とせず「-」で記入してください。</t>
    <phoneticPr fontId="39"/>
  </si>
  <si>
    <t>（例）06-6993-1224（半角）
＊市外局番等は、「（）」とせず「-」で記入してください。</t>
    <phoneticPr fontId="39"/>
  </si>
  <si>
    <t>（例）守口　花子
氏名の間は１字空白</t>
    <rPh sb="6" eb="8">
      <t>ハナコ</t>
    </rPh>
    <phoneticPr fontId="39"/>
  </si>
  <si>
    <t>本市がこの申請内容等について問合せ等の連絡をする場合の担当部署及び氏名を記入してください。</t>
    <rPh sb="33" eb="35">
      <t>シメイ</t>
    </rPh>
    <rPh sb="36" eb="38">
      <t>キニュウ</t>
    </rPh>
    <phoneticPr fontId="39"/>
  </si>
  <si>
    <t>メールアドレス</t>
    <phoneticPr fontId="39"/>
  </si>
  <si>
    <t>本市がメールにて案内等を送付する際のメールアドレスを記入してください。</t>
    <rPh sb="8" eb="10">
      <t>アンナイ</t>
    </rPh>
    <rPh sb="10" eb="11">
      <t>トウ</t>
    </rPh>
    <rPh sb="12" eb="14">
      <t>ソウフ</t>
    </rPh>
    <rPh sb="16" eb="17">
      <t>サイ</t>
    </rPh>
    <rPh sb="26" eb="28">
      <t>キニュウ</t>
    </rPh>
    <phoneticPr fontId="39"/>
  </si>
  <si>
    <t>（例）1,000 
※本社（本店）及び支店を含めた総職員数を記入してください。</t>
    <rPh sb="17" eb="18">
      <t>オヨ</t>
    </rPh>
    <phoneticPr fontId="39"/>
  </si>
  <si>
    <t>入力は以上です。</t>
    <rPh sb="0" eb="2">
      <t>ニュウリョク</t>
    </rPh>
    <rPh sb="3" eb="5">
      <t>イジョウ</t>
    </rPh>
    <phoneticPr fontId="39"/>
  </si>
  <si>
    <t>市内業者は10業種まで。
市外業者は５業種まで。</t>
    <phoneticPr fontId="39"/>
  </si>
  <si>
    <t>フラットファイルの表紙及び背表紙に貼り付けている。</t>
    <rPh sb="11" eb="12">
      <t>オヨ</t>
    </rPh>
    <rPh sb="17" eb="18">
      <t>ハ</t>
    </rPh>
    <rPh sb="19" eb="20">
      <t>ツ</t>
    </rPh>
    <phoneticPr fontId="39"/>
  </si>
  <si>
    <t>表紙背表紙シート</t>
  </si>
  <si>
    <t>生年月日</t>
    <rPh sb="0" eb="2">
      <t>セイネン</t>
    </rPh>
    <rPh sb="2" eb="4">
      <t>ガッピ</t>
    </rPh>
    <phoneticPr fontId="39"/>
  </si>
  <si>
    <t>業者番号</t>
    <phoneticPr fontId="39"/>
  </si>
  <si>
    <t>日付</t>
    <phoneticPr fontId="39"/>
  </si>
  <si>
    <t>登録種目</t>
    <phoneticPr fontId="39"/>
  </si>
  <si>
    <t>販売実績</t>
    <phoneticPr fontId="39"/>
  </si>
  <si>
    <t>認可の有無</t>
    <phoneticPr fontId="39"/>
  </si>
  <si>
    <t>証明書</t>
    <phoneticPr fontId="39"/>
  </si>
  <si>
    <t>納税額</t>
    <phoneticPr fontId="39"/>
  </si>
  <si>
    <t>付近図</t>
    <phoneticPr fontId="39"/>
  </si>
  <si>
    <t>写真</t>
    <phoneticPr fontId="39"/>
  </si>
  <si>
    <t>記名押印</t>
    <phoneticPr fontId="39"/>
  </si>
  <si>
    <t>※提出要領 Ｐ7-8 「資料１ 物品等営業品目一覧」を参考に記入してください。（市内業者は１０業種・市外業者は５業種まで）</t>
    <rPh sb="47" eb="49">
      <t>ギョウシュ</t>
    </rPh>
    <phoneticPr fontId="39"/>
  </si>
  <si>
    <t>　令和４・５・６・７年度において、貴市の物品等の入札に参加する資格審査の申請をいたします。
　申請にあたっては、地方自治法、同法施行令及び守口市の契約規則その他関係法令を遵守し、誠実に取引を行います。申請書及び添付書類の全ての記載事項は事実と相違ないこと並びに登録事項に関し、市が行う調査に協力することを誓約いたします。</t>
    <phoneticPr fontId="39"/>
  </si>
  <si>
    <t>令和４・５・６・７年度</t>
    <phoneticPr fontId="39"/>
  </si>
  <si>
    <t>令和４・５・６・７年度
物品等</t>
    <rPh sb="12" eb="14">
      <t>ブッピン</t>
    </rPh>
    <rPh sb="14" eb="15">
      <t>トウ</t>
    </rPh>
    <phoneticPr fontId="39"/>
  </si>
  <si>
    <t>物品等</t>
    <rPh sb="2" eb="3">
      <t>トウ</t>
    </rPh>
    <phoneticPr fontId="39"/>
  </si>
  <si>
    <t>4-7年度</t>
    <rPh sb="3" eb="5">
      <t>ネンド</t>
    </rPh>
    <phoneticPr fontId="39"/>
  </si>
  <si>
    <r>
      <t>この用紙（２枚）は、各チェック事項を確認・修正後、□の中にチェック（</t>
    </r>
    <r>
      <rPr>
        <b/>
        <sz val="11"/>
        <rFont val="Segoe UI Symbol"/>
        <family val="2"/>
      </rPr>
      <t>✔</t>
    </r>
    <r>
      <rPr>
        <b/>
        <sz val="11"/>
        <rFont val="游ゴシック"/>
        <family val="3"/>
        <charset val="128"/>
      </rPr>
      <t>）を記入し、フラットファイルの中面左側にホチキス留めにして提出すること。</t>
    </r>
    <rPh sb="23" eb="24">
      <t>ゴ</t>
    </rPh>
    <phoneticPr fontId="39"/>
  </si>
  <si>
    <t>提出書類チェックリスト[物品等]</t>
    <phoneticPr fontId="39"/>
  </si>
  <si>
    <t>入札参加資格審査申請書</t>
    <phoneticPr fontId="39"/>
  </si>
  <si>
    <t>[物品等]</t>
    <phoneticPr fontId="39"/>
  </si>
  <si>
    <t>入札参加資格審査申請書[物品等]</t>
    <rPh sb="0" eb="2">
      <t>ニュウサツ</t>
    </rPh>
    <rPh sb="2" eb="4">
      <t>サンカ</t>
    </rPh>
    <rPh sb="4" eb="6">
      <t>シカク</t>
    </rPh>
    <rPh sb="6" eb="8">
      <t>シンサ</t>
    </rPh>
    <rPh sb="8" eb="11">
      <t>シンセイショ</t>
    </rPh>
    <rPh sb="12" eb="14">
      <t>ブッピン</t>
    </rPh>
    <rPh sb="14" eb="15">
      <t>トウ</t>
    </rPh>
    <phoneticPr fontId="39"/>
  </si>
  <si>
    <t>※本社・本店で市と契約する場合は、記入不要です。</t>
    <phoneticPr fontId="39"/>
  </si>
  <si>
    <t>（例）契約課　京阪　健太</t>
    <rPh sb="3" eb="5">
      <t>ケイヤク</t>
    </rPh>
    <rPh sb="7" eb="9">
      <t>ケイハン</t>
    </rPh>
    <rPh sb="10" eb="12">
      <t>ケンタ</t>
    </rPh>
    <phoneticPr fontId="39"/>
  </si>
  <si>
    <t>代表者役職名</t>
    <phoneticPr fontId="39"/>
  </si>
  <si>
    <t>メールアドレス</t>
  </si>
  <si>
    <t>資本金（千円）</t>
    <phoneticPr fontId="39"/>
  </si>
  <si>
    <t>「営業経歴」シート</t>
    <rPh sb="1" eb="3">
      <t>エイギョウ</t>
    </rPh>
    <rPh sb="3" eb="5">
      <t>ケイレキ</t>
    </rPh>
    <phoneticPr fontId="39"/>
  </si>
  <si>
    <t>相手方登録</t>
    <rPh sb="0" eb="3">
      <t>アイテガタ</t>
    </rPh>
    <rPh sb="3" eb="5">
      <t>トウロク</t>
    </rPh>
    <phoneticPr fontId="39"/>
  </si>
  <si>
    <t>希望順位１</t>
    <rPh sb="0" eb="2">
      <t>キボウ</t>
    </rPh>
    <rPh sb="2" eb="4">
      <t>ジュンイ</t>
    </rPh>
    <phoneticPr fontId="39"/>
  </si>
  <si>
    <t>希望順位２</t>
    <rPh sb="0" eb="2">
      <t>キボウ</t>
    </rPh>
    <rPh sb="2" eb="4">
      <t>ジュンイ</t>
    </rPh>
    <phoneticPr fontId="39"/>
  </si>
  <si>
    <t>希望順位３</t>
    <rPh sb="0" eb="2">
      <t>キボウ</t>
    </rPh>
    <rPh sb="2" eb="4">
      <t>ジュンイ</t>
    </rPh>
    <phoneticPr fontId="39"/>
  </si>
  <si>
    <t>希望順位４</t>
    <rPh sb="0" eb="2">
      <t>キボウ</t>
    </rPh>
    <rPh sb="2" eb="4">
      <t>ジュンイ</t>
    </rPh>
    <phoneticPr fontId="39"/>
  </si>
  <si>
    <t>希望順位５</t>
    <rPh sb="0" eb="2">
      <t>キボウ</t>
    </rPh>
    <rPh sb="2" eb="4">
      <t>ジュンイ</t>
    </rPh>
    <phoneticPr fontId="39"/>
  </si>
  <si>
    <t>希望順位６</t>
    <rPh sb="0" eb="2">
      <t>キボウ</t>
    </rPh>
    <rPh sb="2" eb="4">
      <t>ジュンイ</t>
    </rPh>
    <phoneticPr fontId="39"/>
  </si>
  <si>
    <t>希望順位７</t>
    <rPh sb="0" eb="2">
      <t>キボウ</t>
    </rPh>
    <rPh sb="2" eb="4">
      <t>ジュンイ</t>
    </rPh>
    <phoneticPr fontId="39"/>
  </si>
  <si>
    <t>希望順位８</t>
    <rPh sb="0" eb="2">
      <t>キボウ</t>
    </rPh>
    <rPh sb="2" eb="4">
      <t>ジュンイ</t>
    </rPh>
    <phoneticPr fontId="39"/>
  </si>
  <si>
    <t>希望順位９</t>
    <rPh sb="0" eb="2">
      <t>キボウ</t>
    </rPh>
    <rPh sb="2" eb="4">
      <t>ジュンイ</t>
    </rPh>
    <phoneticPr fontId="39"/>
  </si>
  <si>
    <t>希望順位１０</t>
    <rPh sb="0" eb="2">
      <t>キボウ</t>
    </rPh>
    <rPh sb="2" eb="4">
      <t>ジュンイ</t>
    </rPh>
    <phoneticPr fontId="39"/>
  </si>
  <si>
    <t>「取扱種目」シート</t>
    <rPh sb="1" eb="3">
      <t>トリアツカイ</t>
    </rPh>
    <rPh sb="3" eb="5">
      <t>シュモク</t>
    </rPh>
    <phoneticPr fontId="39"/>
  </si>
  <si>
    <t>・販売実績については、直前３年間の主な取引について記入してください。</t>
    <phoneticPr fontId="39"/>
  </si>
  <si>
    <t>提出する日付を記入している。</t>
    <phoneticPr fontId="39"/>
  </si>
  <si>
    <t>各登録種目ごとに「取引先名称」/「金額（千円）」を１件以上記入している。</t>
    <phoneticPr fontId="39"/>
  </si>
  <si>
    <t>法人以外でも本人（代表者）が手書きしない場合は、記名押印してください。</t>
    <phoneticPr fontId="50"/>
  </si>
  <si>
    <t>このファイルをメールで
送信する際のファイル名⇒</t>
    <rPh sb="12" eb="14">
      <t>ソウシン</t>
    </rPh>
    <rPh sb="16" eb="17">
      <t>サイ</t>
    </rPh>
    <rPh sb="22" eb="23">
      <t>メイ</t>
    </rPh>
    <phoneticPr fontId="39"/>
  </si>
  <si>
    <t>このファイルをメールで
送信する際のファイル名</t>
    <rPh sb="12" eb="14">
      <t>ソウシン</t>
    </rPh>
    <rPh sb="16" eb="17">
      <t>サイ</t>
    </rPh>
    <rPh sb="22" eb="23">
      <t>メイ</t>
    </rPh>
    <phoneticPr fontId="39"/>
  </si>
  <si>
    <t>←この名称で保存してください</t>
    <rPh sb="3" eb="5">
      <t>メイショウ</t>
    </rPh>
    <rPh sb="6" eb="8">
      <t>ホゾン</t>
    </rPh>
    <phoneticPr fontId="39"/>
  </si>
  <si>
    <t>シート「入力シート」から入力</t>
    <rPh sb="12" eb="14">
      <t>ニュウリョク</t>
    </rPh>
    <phoneticPr fontId="39"/>
  </si>
  <si>
    <t>・シート「入力シート」から入力　
・印刷後、要押印</t>
    <rPh sb="13" eb="15">
      <t>ニュウリョク</t>
    </rPh>
    <rPh sb="18" eb="20">
      <t>インサツ</t>
    </rPh>
    <rPh sb="20" eb="21">
      <t>ゴ</t>
    </rPh>
    <rPh sb="22" eb="23">
      <t>ヨウ</t>
    </rPh>
    <rPh sb="23" eb="25">
      <t>オウイン</t>
    </rPh>
    <phoneticPr fontId="39"/>
  </si>
  <si>
    <t>メール送信</t>
    <phoneticPr fontId="39"/>
  </si>
  <si>
    <t>メール送信について</t>
    <phoneticPr fontId="39"/>
  </si>
  <si>
    <t>全事業者</t>
  </si>
  <si>
    <t>・シート「入力シート」から入力
・印刷後、各チェック事項を確認・修正し、□に✓記入</t>
    <rPh sb="13" eb="15">
      <t>ニュウリョク</t>
    </rPh>
    <rPh sb="32" eb="34">
      <t>シュウセイ</t>
    </rPh>
    <phoneticPr fontId="39"/>
  </si>
  <si>
    <t>登録・免許・認可等の有無
※「有り」の場合、証明書を添付</t>
    <phoneticPr fontId="39"/>
  </si>
  <si>
    <t>（例）「2024/10/1」入力⇒「令和6年10月1日」和暦で表示
作成日を入力してください。</t>
    <phoneticPr fontId="39"/>
  </si>
  <si>
    <t>※必要な提出書類は全てそろえて提出してください。「先に申請書、証明書類は後日」等は不可とします。</t>
    <rPh sb="27" eb="30">
      <t>シンセイショ</t>
    </rPh>
    <phoneticPr fontId="39"/>
  </si>
  <si>
    <r>
      <t xml:space="preserve">フラットファイル
</t>
    </r>
    <r>
      <rPr>
        <b/>
        <sz val="8"/>
        <rFont val="游ゴシック"/>
        <family val="3"/>
        <charset val="128"/>
      </rPr>
      <t>表紙・背表紙</t>
    </r>
    <phoneticPr fontId="39"/>
  </si>
  <si>
    <t>※個人経営で代表者印がない場合は、個人印のみでも届け出できます。</t>
    <phoneticPr fontId="39"/>
  </si>
  <si>
    <t>※営業開始日から２か年以上経過していない場合は、登録できません。</t>
    <phoneticPr fontId="39"/>
  </si>
  <si>
    <t>【（過去の登録実績：あり）過去に登録したことがある。】
過去に登録していた業者番号を記入している。</t>
    <rPh sb="42" eb="44">
      <t>キニュウ</t>
    </rPh>
    <phoneticPr fontId="39"/>
  </si>
  <si>
    <t>使用印鑑届兼委任状</t>
    <phoneticPr fontId="39"/>
  </si>
  <si>
    <t>納税額</t>
  </si>
  <si>
    <t>代表者氏名</t>
    <phoneticPr fontId="39"/>
  </si>
  <si>
    <t>商号又は名称</t>
    <phoneticPr fontId="39"/>
  </si>
  <si>
    <t>所在地</t>
    <phoneticPr fontId="39"/>
  </si>
  <si>
    <t>誓約書</t>
    <phoneticPr fontId="39"/>
  </si>
  <si>
    <t>【固定資産税納税証明書】滞納がない。</t>
  </si>
  <si>
    <t>成年被後見人等に関する証明である。</t>
    <phoneticPr fontId="39"/>
  </si>
  <si>
    <t>個人</t>
    <phoneticPr fontId="39"/>
  </si>
  <si>
    <t>個人の場合</t>
    <rPh sb="0" eb="2">
      <t>コジン</t>
    </rPh>
    <rPh sb="3" eb="5">
      <t>バアイ</t>
    </rPh>
    <phoneticPr fontId="39"/>
  </si>
  <si>
    <t>成立の年月日</t>
    <phoneticPr fontId="39"/>
  </si>
  <si>
    <t>免許・許可・認可等の証明書（写し可）</t>
  </si>
  <si>
    <t>成年被後見人等に関する証明（写し可）（登記されていないことの証明書）</t>
  </si>
  <si>
    <r>
      <t xml:space="preserve">国税納税証明書（写し可）
【法人の場合】
</t>
    </r>
    <r>
      <rPr>
        <b/>
        <sz val="10"/>
        <color rgb="FFC00000"/>
        <rFont val="游ゴシック"/>
        <family val="3"/>
        <charset val="128"/>
      </rPr>
      <t>納税証明書その３の３</t>
    </r>
    <r>
      <rPr>
        <b/>
        <sz val="10"/>
        <color theme="1"/>
        <rFont val="游ゴシック"/>
        <family val="3"/>
        <charset val="128"/>
      </rPr>
      <t xml:space="preserve">
</t>
    </r>
    <r>
      <rPr>
        <b/>
        <sz val="7"/>
        <color theme="1"/>
        <rFont val="游ゴシック"/>
        <family val="3"/>
        <charset val="128"/>
      </rPr>
      <t>「法人税」と「消費税及び地方消費税</t>
    </r>
    <r>
      <rPr>
        <b/>
        <sz val="10"/>
        <color theme="1"/>
        <rFont val="游ゴシック"/>
        <family val="3"/>
        <charset val="128"/>
      </rPr>
      <t xml:space="preserve">」
【個人の場合】
</t>
    </r>
    <r>
      <rPr>
        <b/>
        <sz val="10"/>
        <color rgb="FFC00000"/>
        <rFont val="游ゴシック"/>
        <family val="3"/>
        <charset val="128"/>
      </rPr>
      <t>納税証明書その３の２</t>
    </r>
    <r>
      <rPr>
        <b/>
        <sz val="10"/>
        <color theme="1"/>
        <rFont val="游ゴシック"/>
        <family val="3"/>
        <charset val="128"/>
      </rPr>
      <t xml:space="preserve">
</t>
    </r>
    <r>
      <rPr>
        <b/>
        <sz val="7"/>
        <color theme="1"/>
        <rFont val="游ゴシック"/>
        <family val="3"/>
        <charset val="128"/>
      </rPr>
      <t>「所得税」と「消費税及び地方消費税」</t>
    </r>
    <phoneticPr fontId="39"/>
  </si>
  <si>
    <r>
      <t xml:space="preserve">地方税納税証明書（写し可）
（直前１か年分）
（未納のない証明可）
【法人の場合】
</t>
    </r>
    <r>
      <rPr>
        <b/>
        <sz val="10"/>
        <color rgb="FFC00000"/>
        <rFont val="游ゴシック"/>
        <family val="3"/>
        <charset val="128"/>
      </rPr>
      <t>法人市民税</t>
    </r>
    <r>
      <rPr>
        <b/>
        <sz val="10"/>
        <color theme="1"/>
        <rFont val="游ゴシック"/>
        <family val="3"/>
        <charset val="128"/>
      </rPr>
      <t xml:space="preserve">
【個人の場合】
</t>
    </r>
    <r>
      <rPr>
        <b/>
        <sz val="10"/>
        <color rgb="FFC00000"/>
        <rFont val="游ゴシック"/>
        <family val="3"/>
        <charset val="128"/>
      </rPr>
      <t>市民税</t>
    </r>
    <phoneticPr fontId="39"/>
  </si>
  <si>
    <t>守口市内（本店・支店・営業所）
の事業者のみ</t>
    <phoneticPr fontId="39"/>
  </si>
  <si>
    <t>発行日</t>
    <rPh sb="0" eb="2">
      <t>ハッコウ</t>
    </rPh>
    <rPh sb="2" eb="3">
      <t>ビ</t>
    </rPh>
    <phoneticPr fontId="33"/>
  </si>
  <si>
    <t>不備・不足のある場合は受付できません。不備書類の再提出等をお願いすることがありますが、審査完了までに更に時間がかかることがあります。</t>
    <rPh sb="0" eb="2">
      <t>フビ</t>
    </rPh>
    <rPh sb="3" eb="5">
      <t>フソク</t>
    </rPh>
    <rPh sb="8" eb="10">
      <t>バアイ</t>
    </rPh>
    <rPh sb="11" eb="13">
      <t>ウケツケ</t>
    </rPh>
    <rPh sb="19" eb="21">
      <t>フビ</t>
    </rPh>
    <rPh sb="21" eb="23">
      <t>ショルイ</t>
    </rPh>
    <rPh sb="24" eb="27">
      <t>サイテイシュツ</t>
    </rPh>
    <rPh sb="27" eb="28">
      <t>トウ</t>
    </rPh>
    <rPh sb="30" eb="31">
      <t>ネガ</t>
    </rPh>
    <rPh sb="43" eb="45">
      <t>シンサ</t>
    </rPh>
    <rPh sb="45" eb="47">
      <t>カンリョウ</t>
    </rPh>
    <rPh sb="50" eb="51">
      <t>サラ</t>
    </rPh>
    <rPh sb="52" eb="54">
      <t>ジカン</t>
    </rPh>
    <phoneticPr fontId="39"/>
  </si>
  <si>
    <t>※資格審査結果は、書面通知しません。（返信用封筒は不要です）
　契約課窓口および守口市役所ホームページに掲載の入札参加有資格者名簿をご確認ください。</t>
    <phoneticPr fontId="39"/>
  </si>
  <si>
    <t>【表紙・背表紙シート】
フラットファイルに貼り付けてご提出ください。</t>
    <phoneticPr fontId="39"/>
  </si>
  <si>
    <t>【表紙シート】
↓切り取って表紙に貼り付け</t>
    <phoneticPr fontId="39"/>
  </si>
  <si>
    <t>　【背表紙シート】
　←切り取って背表紙に貼り付け</t>
    <phoneticPr fontId="39"/>
  </si>
  <si>
    <r>
      <rPr>
        <b/>
        <sz val="10"/>
        <color rgb="FFC00000"/>
        <rFont val="游ゴシック"/>
        <family val="3"/>
        <charset val="128"/>
      </rPr>
      <t>【（過去の登録実績：あり）過去に登録したことがある場合に入力】</t>
    </r>
    <r>
      <rPr>
        <b/>
        <sz val="9"/>
        <color rgb="FFC00000"/>
        <rFont val="游ゴシック"/>
        <family val="3"/>
        <charset val="128"/>
      </rPr>
      <t xml:space="preserve">
（例）1030012345（10桁）
不明な場合は、≪入札参加有資格者名簿 ホームページ掲載場所≫
守口市役所ホームページ&gt; 【上部メニュー】しごと・産業 &gt; 事業者向け &gt; 業者登録（入札参加資格審査申請） &gt; 入札参加有資格者名簿
https://www.city.moriguchi.osaka.jp/kakukanoannai/somubu/keiyakuka/gyoushatouroku/970.html</t>
    </r>
    <phoneticPr fontId="39"/>
  </si>
  <si>
    <r>
      <t>印刷後、必要な提出書類の各「チェック事項」を確認し、「不要」「確認」どちらかの□の中にチェック（</t>
    </r>
    <r>
      <rPr>
        <b/>
        <sz val="12"/>
        <rFont val="Segoe UI Symbol"/>
        <family val="2"/>
      </rPr>
      <t>☑</t>
    </r>
    <r>
      <rPr>
        <b/>
        <sz val="12"/>
        <rFont val="游ゴシック"/>
        <family val="3"/>
        <charset val="128"/>
      </rPr>
      <t>）を記入してください。</t>
    </r>
    <rPh sb="0" eb="2">
      <t>インサツ</t>
    </rPh>
    <rPh sb="2" eb="3">
      <t>ゴ</t>
    </rPh>
    <rPh sb="51" eb="53">
      <t>キニュウ</t>
    </rPh>
    <phoneticPr fontId="39"/>
  </si>
  <si>
    <t>商号又は名称</t>
    <phoneticPr fontId="39"/>
  </si>
  <si>
    <t>所在地の表記</t>
    <rPh sb="4" eb="6">
      <t>ヒョウキ</t>
    </rPh>
    <phoneticPr fontId="39"/>
  </si>
  <si>
    <t>印鑑証明書（写し可）</t>
    <phoneticPr fontId="39"/>
  </si>
  <si>
    <t>商業登記簿謄本（写し可）
（履歴事項全部証明書）</t>
    <phoneticPr fontId="39"/>
  </si>
  <si>
    <t>固定資産税納税証明書
（直前１か年分）
又は賃貸借契約書（写し可）</t>
    <phoneticPr fontId="39"/>
  </si>
  <si>
    <t>・申請者
・受任者</t>
    <rPh sb="1" eb="4">
      <t>シンセイシャ</t>
    </rPh>
    <rPh sb="6" eb="8">
      <t>ジュニン</t>
    </rPh>
    <rPh sb="8" eb="9">
      <t>シャ</t>
    </rPh>
    <phoneticPr fontId="39"/>
  </si>
  <si>
    <t>提出する日付を記入している。</t>
    <phoneticPr fontId="39"/>
  </si>
  <si>
    <t>印鑑証明書/納税証明書/商業登記簿謄本は、申請書提出時点から3か月以内に発行されたものを提出してください。</t>
    <phoneticPr fontId="39"/>
  </si>
  <si>
    <t>※印鑑証明書/納税証明書/商業登記簿謄本
各証明書類の日にち</t>
    <phoneticPr fontId="39"/>
  </si>
  <si>
    <t>※返信用はがき・返信用封筒による提出書類の受領確認は行いません。</t>
    <phoneticPr fontId="39"/>
  </si>
  <si>
    <t>・発行者
・税目</t>
    <rPh sb="1" eb="3">
      <t>ハッコウ</t>
    </rPh>
    <rPh sb="3" eb="4">
      <t>シャ</t>
    </rPh>
    <rPh sb="6" eb="8">
      <t>ゼイモク</t>
    </rPh>
    <phoneticPr fontId="39"/>
  </si>
  <si>
    <t>守口市
確認欄</t>
    <rPh sb="4" eb="6">
      <t>カクニン</t>
    </rPh>
    <phoneticPr fontId="39"/>
  </si>
  <si>
    <t>設立の年月日による申請の可否</t>
    <rPh sb="0" eb="2">
      <t>セツリツ</t>
    </rPh>
    <rPh sb="3" eb="4">
      <t>ネン</t>
    </rPh>
    <rPh sb="4" eb="5">
      <t>ツキ</t>
    </rPh>
    <rPh sb="5" eb="6">
      <t>ヒ</t>
    </rPh>
    <rPh sb="9" eb="11">
      <t>シンセイ</t>
    </rPh>
    <rPh sb="12" eb="14">
      <t>カヒ</t>
    </rPh>
    <phoneticPr fontId="39"/>
  </si>
  <si>
    <t>商号又は名称フリガナ</t>
    <phoneticPr fontId="39"/>
  </si>
  <si>
    <t>商号又は名称フリガナ</t>
    <phoneticPr fontId="39"/>
  </si>
  <si>
    <r>
      <t xml:space="preserve">（例）オオサカモリグチシテン（全角）
</t>
    </r>
    <r>
      <rPr>
        <b/>
        <sz val="10"/>
        <color rgb="FFC00000"/>
        <rFont val="游ゴシック"/>
        <family val="3"/>
        <charset val="128"/>
      </rPr>
      <t>※本社名（例：オオサカ）と、支店名（例：モリグチシテン）を併せて入力</t>
    </r>
    <r>
      <rPr>
        <b/>
        <sz val="10"/>
        <color theme="1"/>
        <rFont val="游ゴシック"/>
        <family val="3"/>
        <charset val="128"/>
      </rPr>
      <t xml:space="preserve">
（カブシキガイシャ）（ユウゲンガイシャ）は省略し、入力不要です。</t>
    </r>
    <rPh sb="15" eb="17">
      <t>ゼンカク</t>
    </rPh>
    <rPh sb="51" eb="53">
      <t>ニュウリョク</t>
    </rPh>
    <phoneticPr fontId="39"/>
  </si>
  <si>
    <r>
      <t xml:space="preserve">（例）大阪株式会社守口支店
</t>
    </r>
    <r>
      <rPr>
        <b/>
        <sz val="10"/>
        <color rgb="FFC00000"/>
        <rFont val="游ゴシック"/>
        <family val="3"/>
        <charset val="128"/>
      </rPr>
      <t xml:space="preserve">※本社名（例：大阪株式会社）と、支店名（例：守口支店）を併せて入力
</t>
    </r>
    <r>
      <rPr>
        <b/>
        <sz val="10"/>
        <color theme="1"/>
        <rFont val="游ゴシック"/>
        <family val="3"/>
        <charset val="128"/>
      </rPr>
      <t>※「株式会社」「有限会社」を使用し、「（株）」「（有）」は使用しないこと。</t>
    </r>
    <phoneticPr fontId="39"/>
  </si>
  <si>
    <t>（例）オオサカ（全角）
（カブシキガイシャ）（ユウゲンガイシャ）は省略し、入力不要です。</t>
    <phoneticPr fontId="39"/>
  </si>
  <si>
    <t>（例）大阪株式会社
※「株式会社」「有限会社」を使用し、「（株）」「（有）」は使用しないこと。</t>
    <rPh sb="12" eb="16">
      <t>カブシキガイシャ</t>
    </rPh>
    <rPh sb="18" eb="22">
      <t>ユウゲンガイシャ</t>
    </rPh>
    <rPh sb="29" eb="32">
      <t>カブ</t>
    </rPh>
    <rPh sb="34" eb="37">
      <t>ユウ</t>
    </rPh>
    <phoneticPr fontId="39"/>
  </si>
  <si>
    <t>所在地
（都道府県）</t>
    <rPh sb="5" eb="9">
      <t>トドウフケン</t>
    </rPh>
    <phoneticPr fontId="39"/>
  </si>
  <si>
    <t>所在地
（市区町村）</t>
    <rPh sb="5" eb="7">
      <t>シク</t>
    </rPh>
    <rPh sb="7" eb="9">
      <t>チョウソン</t>
    </rPh>
    <phoneticPr fontId="39"/>
  </si>
  <si>
    <t>所在地　確認</t>
    <rPh sb="0" eb="3">
      <t>ショザイチ</t>
    </rPh>
    <rPh sb="4" eb="6">
      <t>カクニン</t>
    </rPh>
    <phoneticPr fontId="39"/>
  </si>
  <si>
    <t>大阪府</t>
  </si>
  <si>
    <t>東京都</t>
  </si>
  <si>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</si>
  <si>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</si>
  <si>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</si>
  <si>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</si>
  <si>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</si>
  <si>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</si>
  <si>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</si>
  <si>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</si>
  <si>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</si>
  <si>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</si>
  <si>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</si>
  <si>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</si>
  <si>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</si>
  <si>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</si>
  <si>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</si>
  <si>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</si>
  <si>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山梨県</t>
  </si>
  <si>
    <t>長野県</t>
  </si>
  <si>
    <t>岐阜県</t>
  </si>
  <si>
    <t>静岡県</t>
  </si>
  <si>
    <t>愛知県</t>
  </si>
  <si>
    <t>三重県</t>
  </si>
  <si>
    <t>滋賀県</t>
  </si>
  <si>
    <t>京都府</t>
  </si>
  <si>
    <t>兵庫県</t>
  </si>
  <si>
    <t>奈良県</t>
  </si>
  <si>
    <t>和歌山県</t>
  </si>
  <si>
    <t>鳥取県</t>
  </si>
  <si>
    <t>島根県</t>
  </si>
  <si>
    <t>広島県</t>
  </si>
  <si>
    <t>山口県</t>
  </si>
  <si>
    <t>徳島県</t>
  </si>
  <si>
    <t>香川県</t>
  </si>
  <si>
    <t>愛媛県</t>
  </si>
  <si>
    <t>高知県</t>
  </si>
  <si>
    <t>福岡県</t>
  </si>
  <si>
    <t>佐賀県</t>
  </si>
  <si>
    <t>長崎県</t>
  </si>
  <si>
    <t>熊本県</t>
  </si>
  <si>
    <t>大分県</t>
  </si>
  <si>
    <t>宮崎県</t>
  </si>
  <si>
    <t>（例）大阪府 / 東京都（全角）</t>
    <phoneticPr fontId="39"/>
  </si>
  <si>
    <t>（例）守口市 / 大阪市淀川区 / 千代田区（全角）</t>
    <rPh sb="3" eb="6">
      <t>モリグチシ</t>
    </rPh>
    <rPh sb="23" eb="25">
      <t>ゼンカク</t>
    </rPh>
    <phoneticPr fontId="39"/>
  </si>
  <si>
    <t>支店等の所在地 確認</t>
    <rPh sb="0" eb="2">
      <t>シテン</t>
    </rPh>
    <rPh sb="2" eb="3">
      <t>トウ</t>
    </rPh>
    <rPh sb="4" eb="7">
      <t>ショザイチ</t>
    </rPh>
    <rPh sb="8" eb="10">
      <t>カクニン</t>
    </rPh>
    <phoneticPr fontId="39"/>
  </si>
  <si>
    <r>
      <t xml:space="preserve">所在地
</t>
    </r>
    <r>
      <rPr>
        <b/>
        <sz val="11"/>
        <color rgb="FFC00000"/>
        <rFont val="游ゴシック"/>
        <family val="3"/>
        <charset val="128"/>
      </rPr>
      <t>（都道府県）</t>
    </r>
    <rPh sb="5" eb="9">
      <t>トドウフケン</t>
    </rPh>
    <phoneticPr fontId="39"/>
  </si>
  <si>
    <r>
      <t xml:space="preserve">所在地
</t>
    </r>
    <r>
      <rPr>
        <b/>
        <sz val="11"/>
        <color rgb="FFC00000"/>
        <rFont val="游ゴシック"/>
        <family val="3"/>
        <charset val="128"/>
      </rPr>
      <t>（市区町村）</t>
    </r>
    <rPh sb="5" eb="7">
      <t>シク</t>
    </rPh>
    <rPh sb="7" eb="9">
      <t>チョウソン</t>
    </rPh>
    <phoneticPr fontId="39"/>
  </si>
  <si>
    <t>使用印</t>
    <rPh sb="0" eb="2">
      <t>シヨウ</t>
    </rPh>
    <rPh sb="2" eb="3">
      <t>イン</t>
    </rPh>
    <phoneticPr fontId="39"/>
  </si>
  <si>
    <t>【受任者を選任する場合】受任者の役職者印等である。
役職者印がない場合、社印及び受任者の個人印の両方を押印している。</t>
    <rPh sb="12" eb="14">
      <t>ジュニン</t>
    </rPh>
    <rPh sb="14" eb="15">
      <t>シャ</t>
    </rPh>
    <rPh sb="16" eb="19">
      <t>ヤクショクシャ</t>
    </rPh>
    <rPh sb="19" eb="20">
      <t>イン</t>
    </rPh>
    <rPh sb="33" eb="35">
      <t>バアイ</t>
    </rPh>
    <rPh sb="40" eb="42">
      <t>ジュニン</t>
    </rPh>
    <rPh sb="42" eb="43">
      <t>シャ</t>
    </rPh>
    <phoneticPr fontId="39"/>
  </si>
  <si>
    <t>所 　在 　地</t>
    <phoneticPr fontId="39"/>
  </si>
  <si>
    <t>商号又は名称</t>
    <phoneticPr fontId="39"/>
  </si>
  <si>
    <t>商号又は名称フリガナ</t>
  </si>
  <si>
    <t>受任者</t>
    <phoneticPr fontId="39"/>
  </si>
  <si>
    <t>受任者役職名</t>
    <phoneticPr fontId="39"/>
  </si>
  <si>
    <t>受任者氏名</t>
    <phoneticPr fontId="39"/>
  </si>
  <si>
    <r>
      <t xml:space="preserve">※受任者において役職者印等がない場合は、社印及び受任者の個人印の両方を押印してください。
</t>
    </r>
    <r>
      <rPr>
        <b/>
        <sz val="10"/>
        <color rgb="FFC00000"/>
        <rFont val="游ゴシック"/>
        <family val="3"/>
        <charset val="128"/>
      </rPr>
      <t>※社印のみの届け出はできません。</t>
    </r>
    <rPh sb="1" eb="3">
      <t>ジュニン</t>
    </rPh>
    <rPh sb="3" eb="4">
      <t>シャ</t>
    </rPh>
    <rPh sb="8" eb="11">
      <t>ヤクショクシャ</t>
    </rPh>
    <rPh sb="32" eb="34">
      <t>リョウホウ</t>
    </rPh>
    <phoneticPr fontId="39"/>
  </si>
  <si>
    <r>
      <t>契約等にあたって実際に使用する</t>
    </r>
    <r>
      <rPr>
        <b/>
        <sz val="9"/>
        <color rgb="FFC00000"/>
        <rFont val="游ゴシック"/>
        <family val="3"/>
        <charset val="128"/>
      </rPr>
      <t>代表者印又は受任者印</t>
    </r>
    <r>
      <rPr>
        <b/>
        <sz val="9"/>
        <rFont val="游ゴシック"/>
        <family val="3"/>
        <charset val="128"/>
      </rPr>
      <t>を押印してください。</t>
    </r>
    <rPh sb="0" eb="2">
      <t>ケイヤク</t>
    </rPh>
    <rPh sb="2" eb="3">
      <t>トウ</t>
    </rPh>
    <phoneticPr fontId="39"/>
  </si>
  <si>
    <t>　提出書類の名称や所在地の確認</t>
    <rPh sb="1" eb="3">
      <t>テイシュツ</t>
    </rPh>
    <rPh sb="3" eb="5">
      <t>ショルイ</t>
    </rPh>
    <rPh sb="6" eb="8">
      <t>メイショウ</t>
    </rPh>
    <rPh sb="9" eb="12">
      <t>ショザイチ</t>
    </rPh>
    <rPh sb="13" eb="15">
      <t>カクニン</t>
    </rPh>
    <phoneticPr fontId="39"/>
  </si>
  <si>
    <t>入札参加資格審査申請書
[物品等]</t>
    <phoneticPr fontId="39"/>
  </si>
  <si>
    <t>※受任者を選任する場合のみ、次の欄も記入してください。</t>
    <rPh sb="18" eb="20">
      <t>キニュウ</t>
    </rPh>
    <phoneticPr fontId="39"/>
  </si>
  <si>
    <r>
      <t xml:space="preserve">代表者印又は受任者印である。
</t>
    </r>
    <r>
      <rPr>
        <b/>
        <sz val="10"/>
        <color rgb="FFC00000"/>
        <rFont val="游ゴシック"/>
        <family val="3"/>
        <charset val="128"/>
      </rPr>
      <t>※社印のみの届け出はできません。</t>
    </r>
    <phoneticPr fontId="39"/>
  </si>
  <si>
    <t>押印は実印です。（印鑑証明と同一）</t>
    <phoneticPr fontId="39"/>
  </si>
  <si>
    <r>
      <t xml:space="preserve">法人以外でも本人（代表者）が手書きしない場合は、記名押印してください。
</t>
    </r>
    <r>
      <rPr>
        <b/>
        <sz val="10"/>
        <color rgb="FFC00000"/>
        <rFont val="游ゴシック"/>
        <family val="3"/>
        <charset val="128"/>
      </rPr>
      <t>押印は実印です。（印鑑証明と同一）</t>
    </r>
    <phoneticPr fontId="50"/>
  </si>
  <si>
    <t>（例）「1970/10/1」入力⇒「昭和45年10月1日」和暦で表示</t>
    <phoneticPr fontId="39"/>
  </si>
  <si>
    <t>（例）570-0083（半角）
（-）ハイフン有りで入力</t>
    <phoneticPr fontId="39"/>
  </si>
  <si>
    <t>（例）1,000 
※単位は（千円）</t>
    <phoneticPr fontId="39"/>
  </si>
  <si>
    <r>
      <t>シート</t>
    </r>
    <r>
      <rPr>
        <b/>
        <sz val="12"/>
        <color theme="5" tint="-0.499984740745262"/>
        <rFont val="HGP創英角ｺﾞｼｯｸUB"/>
        <family val="3"/>
        <charset val="128"/>
      </rPr>
      <t>「11」</t>
    </r>
    <r>
      <rPr>
        <b/>
        <sz val="12"/>
        <color theme="1"/>
        <rFont val="Yu Gothic"/>
        <family val="3"/>
        <charset val="128"/>
        <scheme val="minor"/>
      </rPr>
      <t>から直接入力</t>
    </r>
    <rPh sb="9" eb="11">
      <t>チョクセツ</t>
    </rPh>
    <rPh sb="11" eb="13">
      <t>ニュウリョク</t>
    </rPh>
    <phoneticPr fontId="39"/>
  </si>
  <si>
    <t>全事業者</t>
    <phoneticPr fontId="39"/>
  </si>
  <si>
    <t>（11）で
必要な場合</t>
    <phoneticPr fontId="39"/>
  </si>
  <si>
    <t>「11 物品等実績調書」にて認可「有り」と記載したもの全ての証明書を添付している。</t>
    <phoneticPr fontId="39"/>
  </si>
  <si>
    <t>法人</t>
    <phoneticPr fontId="39"/>
  </si>
  <si>
    <t>物品等実績調書</t>
    <phoneticPr fontId="39"/>
  </si>
  <si>
    <t>「9 商業登記簿謄本」の記載内容と同一である。</t>
    <phoneticPr fontId="39"/>
  </si>
  <si>
    <t>記名押印する印鑑は、代表者の実印（「６ 印鑑証明書」と同一のもの）を押印している。</t>
    <rPh sb="34" eb="36">
      <t>オウイン</t>
    </rPh>
    <phoneticPr fontId="39"/>
  </si>
  <si>
    <t>記入した生年月日は「６ 印鑑証明書」に記載の生年月日と同一である。</t>
    <rPh sb="0" eb="2">
      <t>キニュウ</t>
    </rPh>
    <rPh sb="4" eb="8">
      <t>セイネンガッピ</t>
    </rPh>
    <rPh sb="19" eb="21">
      <t>キサイ</t>
    </rPh>
    <rPh sb="22" eb="26">
      <t>セイネンガッピ</t>
    </rPh>
    <phoneticPr fontId="39"/>
  </si>
  <si>
    <t>・「4 使用印鑑届兼委任状」と同一である。</t>
    <phoneticPr fontId="39"/>
  </si>
  <si>
    <t>・「5 誓約書」と同一である。</t>
    <phoneticPr fontId="39"/>
  </si>
  <si>
    <t>・「6 印鑑証明書」と同一である。</t>
    <phoneticPr fontId="39"/>
  </si>
  <si>
    <t>・「7 国税納税証明書」と同一である。</t>
    <phoneticPr fontId="39"/>
  </si>
  <si>
    <t>・「8 地方税納税証明書」と同一である。</t>
    <phoneticPr fontId="39"/>
  </si>
  <si>
    <r>
      <t>・「9 商業登記簿謄本」と同一である。</t>
    </r>
    <r>
      <rPr>
        <b/>
        <sz val="10"/>
        <color rgb="FFC00000"/>
        <rFont val="游ゴシック"/>
        <family val="3"/>
        <charset val="128"/>
      </rPr>
      <t>※提出が必要な場合（法人）</t>
    </r>
    <phoneticPr fontId="39"/>
  </si>
  <si>
    <r>
      <t>・「10 成年被後見人等に関する証明」と同一である。</t>
    </r>
    <r>
      <rPr>
        <b/>
        <sz val="10"/>
        <color rgb="FFC00000"/>
        <rFont val="游ゴシック"/>
        <family val="3"/>
        <charset val="128"/>
      </rPr>
      <t>※提出が必要な場合（個人）</t>
    </r>
    <rPh sb="36" eb="38">
      <t>コジン</t>
    </rPh>
    <phoneticPr fontId="39"/>
  </si>
  <si>
    <r>
      <t>・「13 固定資産税納税証明書又は賃貸借契約書」と同一である。</t>
    </r>
    <r>
      <rPr>
        <b/>
        <sz val="10"/>
        <color rgb="FFC00000"/>
        <rFont val="游ゴシック"/>
        <family val="3"/>
        <charset val="128"/>
      </rPr>
      <t>※提出が必要な場合（守口市内業者）</t>
    </r>
    <phoneticPr fontId="39"/>
  </si>
  <si>
    <r>
      <t>・「12 免許・許可・認可等の証明書」と同一である。</t>
    </r>
    <r>
      <rPr>
        <b/>
        <sz val="10"/>
        <color rgb="FFC00000"/>
        <rFont val="游ゴシック"/>
        <family val="3"/>
        <charset val="128"/>
      </rPr>
      <t>※提出が必要な場合（11 で提出が必要な資格）</t>
    </r>
    <phoneticPr fontId="39"/>
  </si>
  <si>
    <r>
      <t xml:space="preserve">見取図
</t>
    </r>
    <r>
      <rPr>
        <b/>
        <sz val="10"/>
        <color rgb="FFC00000"/>
        <rFont val="Yu Gothic"/>
        <family val="3"/>
        <charset val="128"/>
        <scheme val="minor"/>
      </rPr>
      <t>※守口市内（本店・支店・営業所）登録の事業者のみ</t>
    </r>
    <rPh sb="0" eb="2">
      <t>ミト</t>
    </rPh>
    <rPh sb="2" eb="3">
      <t>ズ</t>
    </rPh>
    <rPh sb="20" eb="22">
      <t>トウロク</t>
    </rPh>
    <phoneticPr fontId="39"/>
  </si>
  <si>
    <r>
      <rPr>
        <b/>
        <sz val="10"/>
        <color rgb="FFC00000"/>
        <rFont val="游ゴシック"/>
        <family val="3"/>
        <charset val="128"/>
      </rPr>
      <t>登録・免許・認可等の有無「有り」「無し」を選択している。</t>
    </r>
    <r>
      <rPr>
        <b/>
        <sz val="10"/>
        <rFont val="游ゴシック"/>
        <family val="3"/>
        <charset val="128"/>
      </rPr>
      <t xml:space="preserve">
※提出要領Ｐ９「資料２ 免許・許可・認可等の証明書の主な例示」参照</t>
    </r>
    <rPh sb="13" eb="14">
      <t>ア</t>
    </rPh>
    <rPh sb="17" eb="18">
      <t>ナ</t>
    </rPh>
    <rPh sb="21" eb="23">
      <t>センタク</t>
    </rPh>
    <phoneticPr fontId="39"/>
  </si>
  <si>
    <t>鉄管､異形管､バルブ等送配水材料</t>
  </si>
  <si>
    <t>各種弁栓類､パイプ､ビニール､継手類等給水材料</t>
  </si>
  <si>
    <t>鉄蓋､コンクリート枠</t>
  </si>
  <si>
    <t>量水器</t>
  </si>
  <si>
    <t>塩素関係等の機器</t>
  </si>
  <si>
    <t>配水関係機器</t>
  </si>
  <si>
    <t>その他</t>
  </si>
  <si>
    <t>340</t>
    <phoneticPr fontId="39"/>
  </si>
  <si>
    <t>341</t>
    <phoneticPr fontId="39"/>
  </si>
  <si>
    <t>342</t>
  </si>
  <si>
    <t>343</t>
  </si>
  <si>
    <t>344</t>
  </si>
  <si>
    <t>345</t>
  </si>
  <si>
    <t>346</t>
  </si>
  <si>
    <t>（例）オオサカ（カ</t>
    <phoneticPr fontId="39"/>
  </si>
  <si>
    <t>口座名義　フリガナ</t>
    <phoneticPr fontId="39"/>
  </si>
  <si>
    <t>口座名義フリガナ</t>
    <phoneticPr fontId="39"/>
  </si>
  <si>
    <t>口座名義　フリガナ</t>
    <phoneticPr fontId="39"/>
  </si>
  <si>
    <r>
      <t xml:space="preserve">所在地
</t>
    </r>
    <r>
      <rPr>
        <b/>
        <sz val="11"/>
        <color rgb="FFC00000"/>
        <rFont val="游ゴシック"/>
        <family val="3"/>
        <charset val="128"/>
      </rPr>
      <t>（丁目 以降）</t>
    </r>
    <rPh sb="5" eb="7">
      <t>チョウメ</t>
    </rPh>
    <rPh sb="8" eb="10">
      <t>イコウ</t>
    </rPh>
    <phoneticPr fontId="39"/>
  </si>
  <si>
    <t>所在地（丁目 以降３）※18文字</t>
    <rPh sb="4" eb="6">
      <t>チョウメ</t>
    </rPh>
    <rPh sb="7" eb="9">
      <t>イコウ</t>
    </rPh>
    <phoneticPr fontId="39"/>
  </si>
  <si>
    <t>「委任者」シート　営業所情報：</t>
    <phoneticPr fontId="39"/>
  </si>
  <si>
    <t>名称：業種</t>
    <phoneticPr fontId="39"/>
  </si>
  <si>
    <t>所在地：準市内区分</t>
    <rPh sb="4" eb="7">
      <t>ジュンシナイ</t>
    </rPh>
    <rPh sb="7" eb="9">
      <t>クブン</t>
    </rPh>
    <phoneticPr fontId="39"/>
  </si>
  <si>
    <t>商号又は名称カナ</t>
    <phoneticPr fontId="39"/>
  </si>
  <si>
    <r>
      <rPr>
        <b/>
        <sz val="11"/>
        <color theme="1"/>
        <rFont val="游ゴシック"/>
        <family val="3"/>
        <charset val="128"/>
      </rPr>
      <t>作成したエクセルファイルをメールを送信した。</t>
    </r>
    <r>
      <rPr>
        <b/>
        <sz val="11"/>
        <color rgb="FFC00000"/>
        <rFont val="游ゴシック"/>
        <family val="3"/>
        <charset val="128"/>
      </rPr>
      <t>　　</t>
    </r>
    <r>
      <rPr>
        <b/>
        <sz val="12"/>
        <color rgb="FFC00000"/>
        <rFont val="游ゴシック"/>
        <family val="3"/>
        <charset val="128"/>
      </rPr>
      <t>⇩メール送信日を記入</t>
    </r>
    <r>
      <rPr>
        <b/>
        <sz val="11"/>
        <color rgb="FFC00000"/>
        <rFont val="游ゴシック"/>
        <family val="3"/>
        <charset val="128"/>
      </rPr>
      <t xml:space="preserve">
</t>
    </r>
    <r>
      <rPr>
        <b/>
        <sz val="11"/>
        <color theme="1"/>
        <rFont val="游ゴシック"/>
        <family val="3"/>
        <charset val="128"/>
      </rPr>
      <t>※提出要領Ｐ２「４．提出方法」（４）参照</t>
    </r>
    <r>
      <rPr>
        <b/>
        <sz val="11"/>
        <color rgb="FFC00000"/>
        <rFont val="游ゴシック"/>
        <family val="3"/>
        <charset val="128"/>
      </rPr>
      <t>　　　　　　月　　日</t>
    </r>
    <rPh sb="0" eb="2">
      <t>サクセイ</t>
    </rPh>
    <rPh sb="28" eb="30">
      <t>ソウシン</t>
    </rPh>
    <rPh sb="30" eb="31">
      <t>ビ</t>
    </rPh>
    <rPh sb="32" eb="34">
      <t>キニュウ</t>
    </rPh>
    <rPh sb="61" eb="62">
      <t>ツキ</t>
    </rPh>
    <rPh sb="64" eb="65">
      <t>ニチ</t>
    </rPh>
    <phoneticPr fontId="39"/>
  </si>
  <si>
    <t>法人種別</t>
    <phoneticPr fontId="39"/>
  </si>
  <si>
    <t>（例）卸売業 
・卸売業
・サービス業 
・小売業
・その他（上記以外）※製造業、建設業、運輸業 など
から選択</t>
    <phoneticPr fontId="39"/>
  </si>
  <si>
    <t>（例）法人
・法人
・個人事業主
から選択</t>
    <rPh sb="3" eb="5">
      <t>ホウジン</t>
    </rPh>
    <rPh sb="7" eb="9">
      <t>ホウジン</t>
    </rPh>
    <rPh sb="11" eb="13">
      <t>コジン</t>
    </rPh>
    <rPh sb="13" eb="16">
      <t>ジギョウヌシ</t>
    </rPh>
    <phoneticPr fontId="39"/>
  </si>
  <si>
    <t>法人/個人事業主</t>
    <rPh sb="0" eb="2">
      <t>ホウジン</t>
    </rPh>
    <rPh sb="3" eb="5">
      <t>コジン</t>
    </rPh>
    <rPh sb="5" eb="8">
      <t>ジギョウヌシ</t>
    </rPh>
    <phoneticPr fontId="39"/>
  </si>
  <si>
    <t>所在地区分</t>
    <phoneticPr fontId="39"/>
  </si>
  <si>
    <t>所在地 合体</t>
    <rPh sb="4" eb="6">
      <t>ガッタイ</t>
    </rPh>
    <phoneticPr fontId="39"/>
  </si>
  <si>
    <t>常勤職員数/その他の職員：従業員数</t>
    <rPh sb="13" eb="17">
      <t>ジュウギョウインスウ</t>
    </rPh>
    <phoneticPr fontId="39"/>
  </si>
  <si>
    <r>
      <t xml:space="preserve">（例）大阪町１丁目２番３号１１１００（全角）
</t>
    </r>
    <r>
      <rPr>
        <b/>
        <sz val="10"/>
        <color rgb="FFC00000"/>
        <rFont val="游ゴシック"/>
        <family val="3"/>
        <charset val="128"/>
      </rPr>
      <t xml:space="preserve">※「7 国税納税証明書」と「8 地方税納税証明書」に記載されている所在地の表記を確認してください。
</t>
    </r>
    <r>
      <rPr>
        <b/>
        <sz val="10"/>
        <color theme="1"/>
        <rFont val="游ゴシック"/>
        <family val="3"/>
        <charset val="128"/>
      </rPr>
      <t>・原則「丁目、番、号」を使用すること。※「ー」は不可。
・原則「算用数字（０～９）」を使用すること。※「漢数字（一、五、九 等）」は不可。</t>
    </r>
    <rPh sb="19" eb="21">
      <t>ゼンカク</t>
    </rPh>
    <phoneticPr fontId="39"/>
  </si>
  <si>
    <r>
      <t xml:space="preserve">（例）大阪町１丁目２番３号１１１００（全角）
</t>
    </r>
    <r>
      <rPr>
        <b/>
        <sz val="10"/>
        <color rgb="FFC00000"/>
        <rFont val="游ゴシック"/>
        <family val="3"/>
        <charset val="128"/>
      </rPr>
      <t>※「7 国税納税証明書」と「8 地方税納税証明書」に記載されている所在地の表記を確認してください。</t>
    </r>
    <r>
      <rPr>
        <b/>
        <sz val="10"/>
        <color theme="1"/>
        <rFont val="游ゴシック"/>
        <family val="3"/>
        <charset val="128"/>
      </rPr>
      <t xml:space="preserve">
・原則「丁目、番、号」を使用すること。※「ー」は不可。
・原則「算用数字（０～９）」を使用すること。※「漢数字（一、五、九 等）」は不可。</t>
    </r>
    <rPh sb="19" eb="21">
      <t>ゼンカク</t>
    </rPh>
    <phoneticPr fontId="39"/>
  </si>
  <si>
    <r>
      <t xml:space="preserve">・原則「丁目、番、号」を使用すること。※「ー」は不可。
・原則「算用数字（０～９）」を使用すること。※「漢数字（一、五、九 等）」は不可。
正しい記入例：大阪府守口市京阪本通２丁目５番５号
</t>
    </r>
    <r>
      <rPr>
        <b/>
        <sz val="10"/>
        <color rgb="FFC00000"/>
        <rFont val="游ゴシック"/>
        <family val="3"/>
        <charset val="128"/>
      </rPr>
      <t>※「7 国税納税証明書」と「8 地方税納税証明書」に記載されている所在地の表記を確認してください。</t>
    </r>
    <phoneticPr fontId="39"/>
  </si>
  <si>
    <r>
      <rPr>
        <b/>
        <sz val="10"/>
        <color theme="1"/>
        <rFont val="游ゴシック"/>
        <family val="3"/>
        <charset val="128"/>
      </rPr>
      <t>「3 入札参加資格審査申請書[物品等]」で入力した「商号又は名称」「所在地」「代表者氏名」が、以下の</t>
    </r>
    <r>
      <rPr>
        <b/>
        <sz val="10"/>
        <color rgb="FFC00000"/>
        <rFont val="游ゴシック"/>
        <family val="3"/>
        <charset val="128"/>
      </rPr>
      <t xml:space="preserve">提出書類と同一である。※異なる場合、具体的理由を「理由書（任意様式）」を作成し、提出してください。
</t>
    </r>
    <r>
      <rPr>
        <b/>
        <sz val="10"/>
        <color rgb="FF002060"/>
        <rFont val="游ゴシック"/>
        <family val="3"/>
        <charset val="128"/>
      </rPr>
      <t>※所在地が「9 商業登記簿謄本」等と異なる所在地に営業実態がある場合は、営業実態のあ所在地を入力してください。この場合、「9 商業登記簿謄本」等と営業実態のある所在地が異なる具体的理由を「理由書（任意様式）」を作成し、提出してください。</t>
    </r>
    <rPh sb="21" eb="23">
      <t>ニュウリョク</t>
    </rPh>
    <rPh sb="65" eb="67">
      <t>バアイ</t>
    </rPh>
    <rPh sb="116" eb="117">
      <t>トウ</t>
    </rPh>
    <phoneticPr fontId="39"/>
  </si>
  <si>
    <r>
      <t xml:space="preserve">市町村が発行する「（法人）市民税」の納税証明書である。
</t>
    </r>
    <r>
      <rPr>
        <b/>
        <sz val="10"/>
        <color rgb="FFC00000"/>
        <rFont val="游ゴシック"/>
        <family val="3"/>
        <charset val="128"/>
      </rPr>
      <t>※「府税事務所」ではなく、納付先の「市町村」などが発行する証明書です。</t>
    </r>
    <r>
      <rPr>
        <b/>
        <sz val="10"/>
        <color theme="1"/>
        <rFont val="游ゴシック"/>
        <family val="3"/>
        <charset val="128"/>
      </rPr>
      <t xml:space="preserve">
</t>
    </r>
    <r>
      <rPr>
        <b/>
        <sz val="10"/>
        <color rgb="FF002060"/>
        <rFont val="游ゴシック"/>
        <family val="3"/>
        <charset val="128"/>
      </rPr>
      <t>【受任者を選任する場合】
受任者の所在地の市町村が発行する納税証明書が必要です。
※本社・本店のものは不可</t>
    </r>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</si>
</sst>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72">
    <font>
      <sz val="11"/>
      <color theme="1"/>
      <name val="Yu Gothic"/>
      <charset val="134"/>
      <scheme val="minor"/>
    </font>
    <font>
      <b/>
      <sz val="12"/>
      <color theme="1"/>
      <name val="游ゴシック"/>
      <family val="3"/>
      <charset val="128"/>
    </font>
    <font>
      <b/>
      <sz val="11"/>
      <color theme="1"/>
      <name val="游ゴシック"/>
      <family val="3"/>
      <charset val="128"/>
    </font>
    <font>
      <b/>
      <sz val="12"/>
      <name val="游ゴシック"/>
      <family val="3"/>
      <charset val="128"/>
    </font>
    <font>
      <b/>
      <sz val="11"/>
      <name val="游ゴシック"/>
      <family val="3"/>
      <charset val="128"/>
    </font>
    <font>
      <b/>
      <sz val="20"/>
      <name val="游ゴシック"/>
      <family val="3"/>
      <charset val="128"/>
    </font>
    <font>
      <b/>
      <sz val="14"/>
      <name val="游ゴシック"/>
      <family val="3"/>
      <charset val="128"/>
    </font>
    <font>
      <b/>
      <sz val="8"/>
      <name val="游ゴシック"/>
      <family val="3"/>
      <charset val="128"/>
    </font>
    <font>
      <b/>
      <sz val="9"/>
      <color theme="1"/>
      <name val="游ゴシック"/>
      <family val="3"/>
      <charset val="128"/>
    </font>
    <font>
      <b/>
      <sz val="9"/>
      <name val="游ゴシック"/>
      <family val="3"/>
      <charset val="128"/>
    </font>
    <font>
      <b/>
      <sz val="10"/>
      <name val="游ゴシック"/>
      <family val="3"/>
      <charset val="128"/>
    </font>
    <font>
      <b/>
      <sz val="16"/>
      <color theme="1"/>
      <name val="游ゴシック"/>
      <family val="3"/>
      <charset val="128"/>
    </font>
    <font>
      <b/>
      <sz val="14"/>
      <color theme="1"/>
      <name val="游ゴシック"/>
      <family val="3"/>
      <charset val="128"/>
    </font>
    <font>
      <b/>
      <sz val="10"/>
      <color theme="1"/>
      <name val="游ゴシック"/>
      <family val="3"/>
      <charset val="128"/>
    </font>
    <font>
      <b/>
      <sz val="10.5"/>
      <color theme="1"/>
      <name val="游ゴシック"/>
      <family val="3"/>
      <charset val="128"/>
    </font>
    <font>
      <b/>
      <sz val="8"/>
      <color theme="1"/>
      <name val="游ゴシック"/>
      <family val="3"/>
      <charset val="128"/>
    </font>
    <font>
      <b/>
      <sz val="6"/>
      <color theme="1"/>
      <name val="游ゴシック"/>
      <family val="3"/>
      <charset val="128"/>
    </font>
    <font>
      <sz val="11"/>
      <color theme="1"/>
      <name val="Yu Gothic"/>
      <charset val="128"/>
      <scheme val="minor"/>
    </font>
    <font>
      <b/>
      <sz val="20"/>
      <color theme="1"/>
      <name val="游ゴシック"/>
      <family val="3"/>
      <charset val="128"/>
    </font>
    <font>
      <b/>
      <sz val="48"/>
      <color theme="1"/>
      <name val="Yu Gothic"/>
      <charset val="128"/>
      <scheme val="minor"/>
    </font>
    <font>
      <b/>
      <sz val="24"/>
      <color theme="1"/>
      <name val="Yu Gothic"/>
      <charset val="128"/>
      <scheme val="minor"/>
    </font>
    <font>
      <b/>
      <sz val="20"/>
      <color theme="1"/>
      <name val="Yu Gothic"/>
      <charset val="128"/>
      <scheme val="minor"/>
    </font>
    <font>
      <b/>
      <sz val="20"/>
      <color theme="1"/>
      <name val="@游ゴシック"/>
      <charset val="128"/>
    </font>
    <font>
      <b/>
      <sz val="12"/>
      <color theme="1"/>
      <name val="Yu Gothic"/>
      <charset val="128"/>
      <scheme val="minor"/>
    </font>
    <font>
      <b/>
      <sz val="11"/>
      <color theme="1"/>
      <name val="Yu Gothic"/>
      <charset val="128"/>
      <scheme val="minor"/>
    </font>
    <font>
      <b/>
      <sz val="28"/>
      <color theme="1"/>
      <name val="@游ゴシック"/>
      <charset val="128"/>
    </font>
    <font>
      <b/>
      <sz val="16"/>
      <name val="游ゴシック"/>
      <family val="3"/>
      <charset val="128"/>
    </font>
    <font>
      <b/>
      <sz val="6"/>
      <name val="游ゴシック"/>
      <family val="3"/>
      <charset val="128"/>
    </font>
    <font>
      <b/>
      <sz val="10"/>
      <color theme="2" tint="-0.499984740745262"/>
      <name val="游ゴシック"/>
      <family val="3"/>
      <charset val="128"/>
    </font>
    <font>
      <b/>
      <sz val="11"/>
      <name val="ＭＳ Ｐゴシック"/>
      <family val="3"/>
      <charset val="128"/>
    </font>
    <font>
      <b/>
      <sz val="12"/>
      <color rgb="FFFF0000"/>
      <name val="游ゴシック"/>
      <family val="3"/>
      <charset val="128"/>
    </font>
    <font>
      <b/>
      <sz val="11"/>
      <color rgb="FFFF0000"/>
      <name val="游ゴシック"/>
      <family val="3"/>
      <charset val="128"/>
    </font>
    <font>
      <b/>
      <sz val="11"/>
      <color rgb="FF000000"/>
      <name val="游ゴシック"/>
      <family val="3"/>
      <charset val="128"/>
    </font>
    <font>
      <u/>
      <sz val="11"/>
      <color theme="10"/>
      <name val="ＭＳ Ｐゴシック"/>
      <family val="3"/>
      <charset val="128"/>
    </font>
    <font>
      <sz val="11"/>
      <name val="ＭＳ Ｐゴシック"/>
      <family val="3"/>
      <charset val="128"/>
    </font>
    <font>
      <sz val="11"/>
      <color theme="1"/>
      <name val="ＭＳ Ｐゴシック"/>
      <family val="3"/>
      <charset val="128"/>
    </font>
    <font>
      <b/>
      <u/>
      <sz val="8"/>
      <color theme="1"/>
      <name val="游ゴシック"/>
      <family val="3"/>
      <charset val="128"/>
    </font>
    <font>
      <b/>
      <sz val="8"/>
      <name val="Yu Gothic"/>
      <charset val="128"/>
    </font>
    <font>
      <sz val="11"/>
      <color theme="1"/>
      <name val="Yu Gothic"/>
      <charset val="134"/>
      <scheme val="minor"/>
    </font>
    <font>
      <sz val="6"/>
      <name val="Yu Gothic"/>
      <family val="3"/>
      <charset val="128"/>
      <scheme val="minor"/>
    </font>
    <font>
      <b/>
      <sz val="22"/>
      <color rgb="FFC00000"/>
      <name val="Yu Gothic"/>
      <family val="3"/>
      <charset val="128"/>
      <scheme val="minor"/>
    </font>
    <font>
      <b/>
      <sz val="11"/>
      <color theme="1"/>
      <name val="Yu Gothic"/>
      <family val="3"/>
      <charset val="128"/>
      <scheme val="minor"/>
    </font>
    <font>
      <b/>
      <sz val="12"/>
      <color theme="1"/>
      <name val="Yu Gothic"/>
      <family val="3"/>
      <charset val="128"/>
      <scheme val="minor"/>
    </font>
    <font>
      <b/>
      <sz val="9"/>
      <color indexed="81"/>
      <name val="MS P ゴシック"/>
      <family val="3"/>
      <charset val="128"/>
    </font>
    <font>
      <b/>
      <sz val="10"/>
      <color rgb="FF000000"/>
      <name val="游ゴシック"/>
      <family val="3"/>
      <charset val="128"/>
    </font>
    <font>
      <b/>
      <sz val="22"/>
      <color rgb="FFFF0000"/>
      <name val="游ゴシック"/>
      <family val="3"/>
      <charset val="128"/>
    </font>
    <font>
      <b/>
      <sz val="28"/>
      <color theme="1"/>
      <name val="Yu Gothic"/>
      <charset val="128"/>
      <scheme val="minor"/>
    </font>
    <font>
      <b/>
      <sz val="28"/>
      <color theme="1"/>
      <name val="Yu Gothic"/>
      <family val="3"/>
      <charset val="128"/>
      <scheme val="minor"/>
    </font>
    <font>
      <b/>
      <sz val="11"/>
      <name val="Segoe UI Symbol"/>
      <family val="2"/>
    </font>
    <font>
      <b/>
      <sz val="10"/>
      <color rgb="FFC00000"/>
      <name val="游ゴシック"/>
      <family val="3"/>
      <charset val="128"/>
    </font>
    <font>
      <sz val="6"/>
      <name val="Yu Gothic"/>
      <family val="2"/>
      <charset val="128"/>
      <scheme val="minor"/>
    </font>
    <font>
      <b/>
      <sz val="12"/>
      <color theme="5" tint="-0.499984740745262"/>
      <name val="HGP創英角ｺﾞｼｯｸUB"/>
      <family val="3"/>
      <charset val="128"/>
    </font>
    <font>
      <b/>
      <sz val="14"/>
      <color indexed="10"/>
      <name val="游ゴシック"/>
      <family val="3"/>
      <charset val="128"/>
    </font>
    <font>
      <b/>
      <sz val="11"/>
      <color rgb="FFFF0000"/>
      <name val="BIZ UDPゴシック"/>
      <family val="3"/>
      <charset val="128"/>
    </font>
    <font>
      <b/>
      <sz val="10"/>
      <color rgb="FFFF0000"/>
      <name val="Yu Gothic"/>
      <family val="3"/>
      <charset val="128"/>
      <scheme val="minor"/>
    </font>
    <font>
      <b/>
      <sz val="10"/>
      <color theme="1"/>
      <name val="Yu Gothic"/>
      <family val="3"/>
      <charset val="128"/>
      <scheme val="minor"/>
    </font>
    <font>
      <sz val="11"/>
      <color theme="1"/>
      <name val="游ゴシック"/>
      <family val="3"/>
      <charset val="128"/>
    </font>
    <font>
      <b/>
      <sz val="10"/>
      <color indexed="81"/>
      <name val="Yu Gothic"/>
      <family val="3"/>
      <charset val="128"/>
      <scheme val="minor"/>
    </font>
    <font>
      <b/>
      <sz val="11"/>
      <color rgb="FFC00000"/>
      <name val="游ゴシック"/>
      <family val="3"/>
      <charset val="128"/>
    </font>
    <font>
      <b/>
      <sz val="12"/>
      <name val="Segoe UI Symbol"/>
      <family val="2"/>
    </font>
    <font>
      <b/>
      <sz val="7"/>
      <color theme="1"/>
      <name val="游ゴシック"/>
      <family val="3"/>
      <charset val="128"/>
    </font>
    <font>
      <b/>
      <sz val="12"/>
      <color rgb="FFC00000"/>
      <name val="游ゴシック"/>
      <family val="3"/>
      <charset val="128"/>
    </font>
    <font>
      <b/>
      <sz val="9"/>
      <name val="BIZ UDPゴシック"/>
      <family val="3"/>
      <charset val="128"/>
    </font>
    <font>
      <b/>
      <sz val="9"/>
      <color rgb="FFC00000"/>
      <name val="游ゴシック"/>
      <family val="3"/>
      <charset val="128"/>
    </font>
    <font>
      <b/>
      <sz val="8"/>
      <name val="BIZ UDPゴシック"/>
      <family val="3"/>
      <charset val="128"/>
    </font>
    <font>
      <sz val="6"/>
      <name val="ＭＳ Ｐゴシック"/>
      <family val="3"/>
      <charset val="128"/>
    </font>
    <font>
      <b/>
      <sz val="11"/>
      <color indexed="81"/>
      <name val="游ゴシック"/>
      <family val="3"/>
      <charset val="128"/>
    </font>
    <font>
      <b/>
      <sz val="10"/>
      <color rgb="FF002060"/>
      <name val="游ゴシック"/>
      <family val="3"/>
      <charset val="128"/>
    </font>
    <font>
      <b/>
      <sz val="8"/>
      <color rgb="FFC00000"/>
      <name val="游ゴシック"/>
      <family val="3"/>
      <charset val="128"/>
    </font>
    <font>
      <b/>
      <sz val="10"/>
      <color rgb="FFC00000"/>
      <name val="Yu Gothic"/>
      <family val="3"/>
      <charset val="128"/>
      <scheme val="minor"/>
    </font>
    <font>
      <b/>
      <sz val="10"/>
      <name val="Yu Gothic"/>
      <family val="3"/>
      <charset val="128"/>
      <scheme val="minor"/>
    </font>
    <font>
      <b/>
      <sz val="11"/>
      <name val="Yu Gothic"/>
      <family val="3"/>
      <charset val="128"/>
      <scheme val="minor"/>
    </font>
  </fonts>
  <fills count="9">
    <fill>
      <patternFill patternType="none"/>
    </fill>
    <fill>
      <patternFill patternType="gray125"/>
    </fill>
    <fill>
      <patternFill patternType="solid">
        <fgColor theme="7" tint="0.79995117038483843"/>
        <bgColor indexed="64"/>
      </patternFill>
    </fill>
    <fill>
      <patternFill patternType="solid">
        <fgColor theme="4" tint="0.79998168889431442"/>
        <bgColor indexed="64"/>
      </patternFill>
    </fill>
    <fill>
      <patternFill patternType="solid">
        <fgColor theme="8" tint="0.79995117038483843"/>
        <bgColor indexed="64"/>
      </patternFill>
    </fill>
    <fill>
      <patternFill patternType="solid">
        <fgColor theme="4" tint="0.59999389629810485"/>
        <bgColor indexed="64"/>
      </patternFill>
    </fill>
    <fill>
      <patternFill patternType="solid">
        <fgColor rgb="FFD9E1F2"/>
        <bgColor rgb="FF000000"/>
      </patternFill>
    </fill>
    <fill>
      <patternFill patternType="solid">
        <fgColor theme="7" tint="0.79998168889431442"/>
        <bgColor indexed="64"/>
      </patternFill>
    </fill>
    <fill>
      <patternFill patternType="solid">
        <fgColor theme="2"/>
        <bgColor indexed="64"/>
      </patternFill>
    </fill>
  </fills>
  <borders count="10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hair">
        <color auto="1"/>
      </right>
      <top style="medium">
        <color auto="1"/>
      </top>
      <bottom/>
      <diagonal/>
    </border>
    <border>
      <left/>
      <right style="thin">
        <color auto="1"/>
      </right>
      <top/>
      <bottom/>
      <diagonal/>
    </border>
    <border>
      <left style="thin">
        <color auto="1"/>
      </left>
      <right/>
      <top/>
      <bottom style="thin">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hair">
        <color auto="1"/>
      </right>
      <top style="medium">
        <color auto="1"/>
      </top>
      <bottom/>
      <diagonal/>
    </border>
    <border>
      <left style="thin">
        <color auto="1"/>
      </left>
      <right style="hair">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thin">
        <color auto="1"/>
      </top>
      <bottom style="hair">
        <color auto="1"/>
      </bottom>
      <diagonal/>
    </border>
    <border>
      <left style="dashed">
        <color auto="1"/>
      </left>
      <right style="dashed">
        <color auto="1"/>
      </right>
      <top style="dashed">
        <color auto="1"/>
      </top>
      <bottom/>
      <diagonal/>
    </border>
    <border>
      <left style="dashed">
        <color auto="1"/>
      </left>
      <right style="dashed">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ashed">
        <color auto="1"/>
      </left>
      <right/>
      <top/>
      <bottom/>
      <diagonal/>
    </border>
    <border>
      <left style="dashed">
        <color auto="1"/>
      </left>
      <right style="dashed">
        <color auto="1"/>
      </right>
      <top/>
      <bottom style="dashed">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diagonalUp="1">
      <left style="thick">
        <color auto="1"/>
      </left>
      <right style="thin">
        <color auto="1"/>
      </right>
      <top style="thin">
        <color auto="1"/>
      </top>
      <bottom style="thin">
        <color auto="1"/>
      </bottom>
      <diagonal style="thin">
        <color auto="1"/>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diagonalUp="1">
      <left style="thick">
        <color auto="1"/>
      </left>
      <right style="thin">
        <color auto="1"/>
      </right>
      <top/>
      <bottom style="thin">
        <color auto="1"/>
      </bottom>
      <diagonal style="thin">
        <color auto="1"/>
      </diagonal>
    </border>
    <border>
      <left style="thin">
        <color auto="1"/>
      </left>
      <right style="thick">
        <color auto="1"/>
      </right>
      <top/>
      <bottom style="thin">
        <color auto="1"/>
      </bottom>
      <diagonal/>
    </border>
    <border>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hair">
        <color auto="1"/>
      </left>
      <right style="thin">
        <color auto="1"/>
      </right>
      <top style="medium">
        <color auto="1"/>
      </top>
      <bottom/>
      <diagonal/>
    </border>
    <border>
      <left/>
      <right style="hair">
        <color auto="1"/>
      </right>
      <top/>
      <bottom/>
      <diagonal/>
    </border>
    <border>
      <left style="hair">
        <color auto="1"/>
      </left>
      <right style="thin">
        <color auto="1"/>
      </right>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diagonalUp="1">
      <left style="thin">
        <color auto="1"/>
      </left>
      <right style="medium">
        <color indexed="64"/>
      </right>
      <top style="thin">
        <color auto="1"/>
      </top>
      <bottom style="thin">
        <color auto="1"/>
      </bottom>
      <diagonal style="thin">
        <color auto="1"/>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diagonal/>
    </border>
    <border>
      <left/>
      <right style="thick">
        <color auto="1"/>
      </right>
      <top style="thin">
        <color auto="1"/>
      </top>
      <bottom/>
      <diagonal/>
    </border>
    <border diagonalUp="1">
      <left style="thick">
        <color auto="1"/>
      </left>
      <right/>
      <top style="thin">
        <color auto="1"/>
      </top>
      <bottom style="thin">
        <color auto="1"/>
      </bottom>
      <diagonal style="thin">
        <color auto="1"/>
      </diagonal>
    </border>
    <border diagonalUp="1">
      <left/>
      <right style="thick">
        <color auto="1"/>
      </right>
      <top style="thin">
        <color auto="1"/>
      </top>
      <bottom style="thin">
        <color auto="1"/>
      </bottom>
      <diagonal style="thin">
        <color auto="1"/>
      </diagonal>
    </border>
    <border>
      <left/>
      <right style="thick">
        <color auto="1"/>
      </right>
      <top/>
      <bottom/>
      <diagonal/>
    </border>
    <border>
      <left style="thin">
        <color auto="1"/>
      </left>
      <right style="thick">
        <color auto="1"/>
      </right>
      <top style="thin">
        <color auto="1"/>
      </top>
      <bottom/>
      <diagonal/>
    </border>
    <border>
      <left style="thin">
        <color auto="1"/>
      </left>
      <right style="thick">
        <color auto="1"/>
      </right>
      <top/>
      <bottom/>
      <diagonal/>
    </border>
  </borders>
  <cellStyleXfs count="8">
    <xf numFmtId="0" fontId="0" fillId="0" borderId="0"/>
    <xf numFmtId="38" fontId="38" fillId="0" borderId="0" applyFont="0" applyFill="0" applyBorder="0" applyAlignment="0" applyProtection="0">
      <alignment vertical="center"/>
    </xf>
    <xf numFmtId="0" fontId="34" fillId="0" borderId="0">
      <alignment vertical="center"/>
    </xf>
    <xf numFmtId="38" fontId="34" fillId="0" borderId="0" applyFont="0" applyFill="0" applyBorder="0" applyAlignment="0" applyProtection="0">
      <alignment vertical="center"/>
    </xf>
    <xf numFmtId="0" fontId="34" fillId="0" borderId="0"/>
    <xf numFmtId="0" fontId="34" fillId="0" borderId="0">
      <alignment vertical="center"/>
    </xf>
    <xf numFmtId="0" fontId="35" fillId="0" borderId="0">
      <alignment vertical="center"/>
    </xf>
    <xf numFmtId="0" fontId="33" fillId="0" borderId="0" applyNumberFormat="0" applyFill="0" applyBorder="0" applyAlignment="0" applyProtection="0"/>
  </cellStyleXfs>
  <cellXfs count="520">
    <xf numFmtId="0" fontId="0" fillId="0" borderId="0" xfId="0"/>
    <xf numFmtId="0" fontId="1" fillId="0" borderId="0" xfId="0" applyFont="1"/>
    <xf numFmtId="0" fontId="1" fillId="0" borderId="0" xfId="0" applyFont="1" applyAlignment="1">
      <alignment vertical="top" wrapText="1"/>
    </xf>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0"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2" fillId="0" borderId="0" xfId="0" applyFont="1" applyAlignment="1">
      <alignment horizontal="left" vertical="center"/>
    </xf>
    <xf numFmtId="176" fontId="1" fillId="0" borderId="0" xfId="0" applyNumberFormat="1" applyFont="1" applyAlignment="1">
      <alignment horizontal="left" vertical="center"/>
    </xf>
    <xf numFmtId="0" fontId="1" fillId="0" borderId="0" xfId="0" applyFont="1" applyAlignment="1">
      <alignment horizontal="left" vertical="center"/>
    </xf>
    <xf numFmtId="0" fontId="4" fillId="0" borderId="0" xfId="5" applyFont="1">
      <alignment vertical="center"/>
    </xf>
    <xf numFmtId="0" fontId="4" fillId="0" borderId="0" xfId="5" applyFont="1" applyAlignment="1">
      <alignment vertical="center"/>
    </xf>
    <xf numFmtId="0" fontId="7" fillId="0" borderId="0" xfId="5" applyFont="1" applyAlignment="1">
      <alignment vertical="center"/>
    </xf>
    <xf numFmtId="0" fontId="4" fillId="0" borderId="0" xfId="5" applyFont="1" applyBorder="1">
      <alignment vertical="center"/>
    </xf>
    <xf numFmtId="0" fontId="8" fillId="0" borderId="0" xfId="5" applyFont="1" applyAlignment="1">
      <alignment horizontal="right" vertical="center"/>
    </xf>
    <xf numFmtId="0" fontId="9" fillId="0" borderId="0" xfId="5" applyFont="1" applyAlignment="1">
      <alignment vertical="center"/>
    </xf>
    <xf numFmtId="0" fontId="2" fillId="0" borderId="0" xfId="5" applyFont="1">
      <alignment vertical="center"/>
    </xf>
    <xf numFmtId="0" fontId="2" fillId="0" borderId="0" xfId="5" applyFont="1" applyAlignment="1">
      <alignment horizontal="center" vertical="center"/>
    </xf>
    <xf numFmtId="0" fontId="2" fillId="0" borderId="0" xfId="5" applyFont="1" applyAlignment="1">
      <alignment horizontal="center" vertical="center" wrapText="1"/>
    </xf>
    <xf numFmtId="0" fontId="2" fillId="0" borderId="0" xfId="5" applyFont="1" applyBorder="1" applyAlignment="1">
      <alignment vertical="center"/>
    </xf>
    <xf numFmtId="0" fontId="2" fillId="0" borderId="0" xfId="5" applyFont="1" applyAlignment="1">
      <alignment horizontal="left" vertical="center"/>
    </xf>
    <xf numFmtId="0" fontId="2" fillId="0" borderId="0" xfId="5" applyFont="1" applyBorder="1" applyAlignment="1">
      <alignment vertical="center" wrapText="1"/>
    </xf>
    <xf numFmtId="0" fontId="2" fillId="0" borderId="0" xfId="5" applyFont="1" applyAlignment="1">
      <alignment vertical="center"/>
    </xf>
    <xf numFmtId="0" fontId="2" fillId="0" borderId="0" xfId="5" applyFont="1" applyBorder="1">
      <alignment vertical="center"/>
    </xf>
    <xf numFmtId="0" fontId="2" fillId="0" borderId="0" xfId="5" applyFont="1" applyAlignment="1">
      <alignment vertical="center" shrinkToFit="1"/>
    </xf>
    <xf numFmtId="0" fontId="8" fillId="0" borderId="0" xfId="5" applyFont="1" applyAlignment="1">
      <alignment horizontal="left" vertical="center" wrapText="1"/>
    </xf>
    <xf numFmtId="0" fontId="14" fillId="0" borderId="39" xfId="5" applyFont="1" applyBorder="1" applyAlignment="1">
      <alignment horizontal="center" vertical="center" shrinkToFit="1"/>
    </xf>
    <xf numFmtId="0" fontId="2" fillId="0" borderId="0" xfId="5" applyFont="1" applyAlignment="1">
      <alignment horizontal="left" vertical="center" shrinkToFit="1"/>
    </xf>
    <xf numFmtId="0" fontId="8" fillId="0" borderId="0" xfId="5" applyFont="1">
      <alignment vertical="center"/>
    </xf>
    <xf numFmtId="0" fontId="12" fillId="0" borderId="0" xfId="5" applyFont="1" applyAlignment="1">
      <alignment vertical="center"/>
    </xf>
    <xf numFmtId="0" fontId="17" fillId="0" borderId="0" xfId="6" applyFont="1" applyAlignment="1">
      <alignment horizontal="center" vertical="center"/>
    </xf>
    <xf numFmtId="0" fontId="17" fillId="0" borderId="0" xfId="6" applyFont="1">
      <alignment vertical="center"/>
    </xf>
    <xf numFmtId="0" fontId="19" fillId="0" borderId="0" xfId="6" applyFont="1" applyAlignment="1">
      <alignment vertical="center"/>
    </xf>
    <xf numFmtId="0" fontId="20" fillId="0" borderId="0" xfId="6" applyFont="1" applyAlignment="1">
      <alignment vertical="center"/>
    </xf>
    <xf numFmtId="0" fontId="21" fillId="0" borderId="0" xfId="6" applyFont="1" applyAlignment="1">
      <alignment horizontal="center" vertical="center"/>
    </xf>
    <xf numFmtId="0" fontId="23" fillId="0" borderId="54" xfId="6" applyFont="1" applyBorder="1" applyAlignment="1">
      <alignment horizontal="center" vertical="center" shrinkToFit="1"/>
    </xf>
    <xf numFmtId="0" fontId="24" fillId="0" borderId="0" xfId="6" applyFont="1">
      <alignment vertical="center"/>
    </xf>
    <xf numFmtId="0" fontId="22" fillId="0" borderId="54" xfId="6" applyFont="1" applyBorder="1" applyAlignment="1">
      <alignment horizontal="center" vertical="center" shrinkToFit="1"/>
    </xf>
    <xf numFmtId="0" fontId="22" fillId="0" borderId="59" xfId="6" applyFont="1" applyBorder="1" applyAlignment="1">
      <alignment horizontal="center" vertical="center" shrinkToFit="1"/>
    </xf>
    <xf numFmtId="0" fontId="25" fillId="0" borderId="0" xfId="6" applyFont="1" applyAlignment="1">
      <alignment horizontal="center" vertical="center" textRotation="180"/>
    </xf>
    <xf numFmtId="0" fontId="10" fillId="0" borderId="0" xfId="2" applyFont="1">
      <alignment vertical="center"/>
    </xf>
    <xf numFmtId="0" fontId="10" fillId="0" borderId="0" xfId="2" applyFont="1" applyAlignment="1">
      <alignment horizontal="center" vertical="center"/>
    </xf>
    <xf numFmtId="0" fontId="7" fillId="0" borderId="0" xfId="2" applyFont="1" applyAlignment="1">
      <alignment horizontal="left" vertical="center" shrinkToFit="1"/>
    </xf>
    <xf numFmtId="0" fontId="10" fillId="0" borderId="0" xfId="2" applyFont="1" applyAlignment="1">
      <alignment vertical="center" wrapText="1"/>
    </xf>
    <xf numFmtId="0" fontId="10" fillId="0" borderId="0" xfId="2" applyFont="1" applyAlignment="1">
      <alignment vertical="center"/>
    </xf>
    <xf numFmtId="0" fontId="6" fillId="0" borderId="0" xfId="2" applyFont="1" applyAlignment="1">
      <alignment vertical="center"/>
    </xf>
    <xf numFmtId="0" fontId="9" fillId="0" borderId="0" xfId="2" applyFont="1" applyAlignment="1">
      <alignment vertical="center" wrapText="1"/>
    </xf>
    <xf numFmtId="0" fontId="5" fillId="0" borderId="0" xfId="2" applyFont="1" applyAlignment="1">
      <alignment vertical="center"/>
    </xf>
    <xf numFmtId="0" fontId="6" fillId="0" borderId="0" xfId="2" applyFont="1" applyAlignment="1">
      <alignment horizontal="center" vertical="center"/>
    </xf>
    <xf numFmtId="0" fontId="6" fillId="0" borderId="0" xfId="2" applyFont="1" applyBorder="1" applyAlignment="1">
      <alignment horizontal="center" vertical="center"/>
    </xf>
    <xf numFmtId="0" fontId="10" fillId="0" borderId="0" xfId="2" applyFont="1" applyBorder="1" applyAlignment="1">
      <alignment vertical="center" wrapText="1"/>
    </xf>
    <xf numFmtId="0" fontId="10" fillId="0" borderId="24" xfId="2" applyFont="1" applyBorder="1" applyAlignment="1">
      <alignment vertical="center" textRotation="255" shrinkToFit="1"/>
    </xf>
    <xf numFmtId="0" fontId="13" fillId="0" borderId="62" xfId="2" applyFont="1" applyBorder="1" applyAlignment="1">
      <alignment horizontal="left" vertical="center" wrapText="1" shrinkToFit="1"/>
    </xf>
    <xf numFmtId="0" fontId="4" fillId="0" borderId="0" xfId="5" applyFont="1" applyAlignment="1">
      <alignment horizontal="center" vertical="center"/>
    </xf>
    <xf numFmtId="49" fontId="4" fillId="0" borderId="0" xfId="5" applyNumberFormat="1" applyFont="1" applyAlignment="1">
      <alignment horizontal="center" vertical="center"/>
    </xf>
    <xf numFmtId="0" fontId="4" fillId="0" borderId="42" xfId="5" applyFont="1" applyBorder="1" applyAlignment="1">
      <alignment horizontal="center" vertical="center"/>
    </xf>
    <xf numFmtId="0" fontId="10" fillId="0" borderId="9" xfId="5" applyFont="1" applyBorder="1" applyAlignment="1">
      <alignment vertical="center" wrapText="1"/>
    </xf>
    <xf numFmtId="0" fontId="13" fillId="0" borderId="0" xfId="0" applyFont="1" applyAlignment="1">
      <alignment horizontal="left" vertical="center"/>
    </xf>
    <xf numFmtId="0" fontId="2" fillId="0" borderId="0" xfId="0" applyFont="1" applyAlignment="1">
      <alignment horizontal="left" vertical="center" shrinkToFit="1"/>
    </xf>
    <xf numFmtId="0" fontId="13" fillId="0" borderId="0" xfId="0" applyFont="1" applyAlignment="1">
      <alignment horizontal="left" vertical="center" wrapText="1"/>
    </xf>
    <xf numFmtId="0" fontId="13" fillId="0" borderId="0" xfId="0" applyFont="1" applyAlignment="1">
      <alignment horizontal="center" vertical="center"/>
    </xf>
    <xf numFmtId="176" fontId="13" fillId="0" borderId="21" xfId="0" applyNumberFormat="1" applyFont="1" applyFill="1" applyBorder="1" applyAlignment="1">
      <alignment horizontal="center" vertical="center"/>
    </xf>
    <xf numFmtId="0" fontId="13" fillId="0" borderId="21" xfId="0" applyFont="1" applyBorder="1" applyAlignment="1">
      <alignment horizontal="left" vertical="center" wrapText="1"/>
    </xf>
    <xf numFmtId="0" fontId="13" fillId="0" borderId="21" xfId="0" applyNumberFormat="1" applyFont="1" applyFill="1" applyBorder="1" applyAlignment="1">
      <alignment horizontal="center" vertical="center" shrinkToFit="1"/>
    </xf>
    <xf numFmtId="0" fontId="2" fillId="0" borderId="0" xfId="0" applyFont="1" applyBorder="1" applyAlignment="1">
      <alignment horizontal="left" vertical="center" shrinkToFit="1"/>
    </xf>
    <xf numFmtId="49" fontId="13" fillId="0" borderId="0" xfId="0" applyNumberFormat="1" applyFont="1" applyBorder="1" applyAlignment="1">
      <alignment horizontal="left" vertical="center" wrapText="1"/>
    </xf>
    <xf numFmtId="49" fontId="13" fillId="0" borderId="0" xfId="0" applyNumberFormat="1" applyFont="1" applyFill="1" applyBorder="1" applyAlignment="1">
      <alignment horizontal="center" vertical="center"/>
    </xf>
    <xf numFmtId="0" fontId="13"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21" xfId="0" applyFont="1" applyBorder="1" applyAlignment="1">
      <alignment horizontal="left" vertical="center" shrinkToFit="1"/>
    </xf>
    <xf numFmtId="0" fontId="13" fillId="0" borderId="21" xfId="0" applyFont="1" applyFill="1" applyBorder="1" applyAlignment="1">
      <alignment horizontal="center" vertical="center"/>
    </xf>
    <xf numFmtId="0" fontId="13" fillId="0" borderId="21" xfId="0" applyFont="1" applyBorder="1" applyAlignment="1">
      <alignment horizontal="left" vertical="center"/>
    </xf>
    <xf numFmtId="0" fontId="30" fillId="0" borderId="0" xfId="0" applyFont="1" applyBorder="1" applyAlignment="1">
      <alignment horizontal="left" vertical="center"/>
    </xf>
    <xf numFmtId="0" fontId="13" fillId="0" borderId="0" xfId="0" applyFont="1" applyFill="1" applyAlignment="1">
      <alignment horizontal="center" vertical="center"/>
    </xf>
    <xf numFmtId="49" fontId="13" fillId="0" borderId="21" xfId="0" applyNumberFormat="1" applyFont="1" applyFill="1" applyBorder="1" applyAlignment="1">
      <alignment horizontal="center" vertical="center"/>
    </xf>
    <xf numFmtId="0" fontId="32" fillId="0" borderId="0" xfId="0" applyFont="1" applyAlignment="1">
      <alignment horizontal="left" vertical="center"/>
    </xf>
    <xf numFmtId="0" fontId="13" fillId="0" borderId="21" xfId="1" applyNumberFormat="1" applyFont="1" applyFill="1" applyBorder="1" applyAlignment="1">
      <alignment horizontal="center" vertical="center"/>
    </xf>
    <xf numFmtId="38" fontId="13" fillId="0" borderId="21" xfId="1" applyFont="1" applyFill="1" applyBorder="1" applyAlignment="1">
      <alignment horizontal="center" vertical="center"/>
    </xf>
    <xf numFmtId="0" fontId="13" fillId="0" borderId="12" xfId="2" applyFont="1" applyBorder="1" applyAlignment="1">
      <alignment vertical="center" shrinkToFit="1"/>
    </xf>
    <xf numFmtId="0" fontId="13" fillId="0" borderId="21" xfId="2" applyFont="1" applyBorder="1" applyAlignment="1">
      <alignment horizontal="center" vertical="center" shrinkToFit="1"/>
    </xf>
    <xf numFmtId="0" fontId="2" fillId="0" borderId="21" xfId="0" applyFont="1" applyBorder="1" applyAlignment="1">
      <alignment horizontal="left" vertical="center" shrinkToFit="1"/>
    </xf>
    <xf numFmtId="0" fontId="40" fillId="0" borderId="0" xfId="5" applyFont="1">
      <alignment vertical="center"/>
    </xf>
    <xf numFmtId="0" fontId="41" fillId="0" borderId="0" xfId="0" applyFont="1"/>
    <xf numFmtId="0" fontId="41" fillId="0" borderId="0" xfId="0" applyFont="1" applyFill="1"/>
    <xf numFmtId="0" fontId="41" fillId="5" borderId="21" xfId="0" applyFont="1" applyFill="1" applyBorder="1" applyAlignment="1">
      <alignment horizontal="center" vertical="center" wrapText="1"/>
    </xf>
    <xf numFmtId="0" fontId="42" fillId="5" borderId="21"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21" xfId="0" applyFont="1" applyBorder="1" applyAlignment="1">
      <alignment horizontal="center" vertical="center" wrapText="1"/>
    </xf>
    <xf numFmtId="0" fontId="42" fillId="0" borderId="21" xfId="0" applyFont="1" applyBorder="1" applyAlignment="1">
      <alignment horizontal="left" vertical="center"/>
    </xf>
    <xf numFmtId="0" fontId="42" fillId="0" borderId="21" xfId="0" applyFont="1" applyBorder="1" applyAlignment="1">
      <alignment horizontal="left" vertical="center" wrapText="1"/>
    </xf>
    <xf numFmtId="0" fontId="42" fillId="0" borderId="0" xfId="0" applyFont="1" applyFill="1" applyBorder="1" applyAlignment="1">
      <alignment horizontal="left" vertical="center" wrapText="1"/>
    </xf>
    <xf numFmtId="0" fontId="42" fillId="0" borderId="0" xfId="0" applyFont="1" applyFill="1" applyBorder="1" applyAlignment="1">
      <alignment horizontal="left" vertical="center"/>
    </xf>
    <xf numFmtId="0" fontId="41" fillId="0" borderId="0" xfId="0" applyFont="1" applyAlignment="1"/>
    <xf numFmtId="0" fontId="45" fillId="0" borderId="0" xfId="0" applyFont="1" applyAlignment="1">
      <alignment horizontal="left" vertical="center"/>
    </xf>
    <xf numFmtId="0" fontId="16" fillId="0" borderId="0" xfId="5" applyFont="1" applyBorder="1" applyAlignment="1">
      <alignment vertical="center" wrapText="1"/>
    </xf>
    <xf numFmtId="0" fontId="18" fillId="0" borderId="53" xfId="6" applyNumberFormat="1" applyFont="1" applyBorder="1" applyAlignment="1">
      <alignment vertical="center" textRotation="255" shrinkToFit="1"/>
    </xf>
    <xf numFmtId="0" fontId="18" fillId="0" borderId="54" xfId="6" applyNumberFormat="1" applyFont="1" applyBorder="1" applyAlignment="1">
      <alignment vertical="center" textRotation="255" shrinkToFit="1"/>
    </xf>
    <xf numFmtId="0" fontId="4" fillId="0" borderId="0" xfId="5" applyFont="1" applyAlignment="1">
      <alignment horizontal="left" vertical="center"/>
    </xf>
    <xf numFmtId="0" fontId="27" fillId="0" borderId="10" xfId="5" applyFont="1" applyBorder="1" applyAlignment="1">
      <alignment vertical="center" wrapText="1"/>
    </xf>
    <xf numFmtId="0" fontId="27" fillId="0" borderId="10" xfId="5" applyFont="1" applyBorder="1" applyAlignment="1">
      <alignment vertical="center"/>
    </xf>
    <xf numFmtId="0" fontId="27" fillId="0" borderId="0" xfId="5" applyFont="1" applyAlignment="1">
      <alignment vertical="center"/>
    </xf>
    <xf numFmtId="0" fontId="13" fillId="0" borderId="0" xfId="6" applyFont="1" applyAlignment="1">
      <alignment horizontal="left" vertical="center"/>
    </xf>
    <xf numFmtId="0" fontId="13" fillId="0" borderId="0" xfId="0" applyFont="1" applyFill="1" applyAlignment="1">
      <alignment horizontal="left" vertical="center"/>
    </xf>
    <xf numFmtId="0" fontId="2" fillId="0" borderId="0" xfId="0" applyFont="1" applyBorder="1" applyAlignment="1">
      <alignment horizontal="center" vertical="center" shrinkToFit="1"/>
    </xf>
    <xf numFmtId="0" fontId="41" fillId="0" borderId="0" xfId="0" applyFont="1" applyBorder="1" applyAlignment="1">
      <alignment horizontal="center" vertical="center"/>
    </xf>
    <xf numFmtId="0" fontId="41" fillId="0" borderId="0" xfId="0" applyFont="1" applyBorder="1" applyAlignment="1">
      <alignment vertical="center"/>
    </xf>
    <xf numFmtId="0" fontId="2" fillId="0" borderId="0" xfId="0" applyFont="1" applyBorder="1" applyAlignment="1">
      <alignment horizontal="center" vertical="center" wrapText="1" shrinkToFit="1"/>
    </xf>
    <xf numFmtId="0" fontId="13" fillId="0" borderId="0" xfId="0" applyFont="1" applyBorder="1" applyAlignment="1">
      <alignment horizontal="left" vertical="center"/>
    </xf>
    <xf numFmtId="0" fontId="52" fillId="0" borderId="0" xfId="0" applyFont="1" applyAlignment="1">
      <alignment horizontal="left" vertical="center"/>
    </xf>
    <xf numFmtId="0" fontId="55" fillId="0" borderId="0" xfId="0" applyFont="1" applyAlignment="1">
      <alignment shrinkToFit="1"/>
    </xf>
    <xf numFmtId="0" fontId="55" fillId="0" borderId="0" xfId="0" applyFont="1"/>
    <xf numFmtId="0" fontId="54" fillId="0" borderId="0" xfId="0" applyFont="1" applyAlignment="1">
      <alignment shrinkToFit="1"/>
    </xf>
    <xf numFmtId="0" fontId="41" fillId="0" borderId="0" xfId="0" applyFont="1" applyAlignment="1">
      <alignment shrinkToFit="1"/>
    </xf>
    <xf numFmtId="176" fontId="12" fillId="0" borderId="0" xfId="5" applyNumberFormat="1" applyFont="1" applyBorder="1" applyAlignment="1">
      <alignment horizontal="left" vertical="center"/>
    </xf>
    <xf numFmtId="0" fontId="18" fillId="0" borderId="0" xfId="5" applyFont="1" applyBorder="1" applyAlignment="1">
      <alignment horizontal="center" vertical="center"/>
    </xf>
    <xf numFmtId="0" fontId="56" fillId="0" borderId="0" xfId="5" applyFont="1" applyAlignment="1">
      <alignment vertical="center"/>
    </xf>
    <xf numFmtId="0" fontId="12" fillId="0" borderId="0" xfId="5" applyFont="1" applyBorder="1" applyAlignment="1">
      <alignment vertical="center"/>
    </xf>
    <xf numFmtId="0" fontId="15" fillId="0" borderId="0" xfId="5" applyFont="1" applyAlignment="1">
      <alignment vertical="center"/>
    </xf>
    <xf numFmtId="0" fontId="8" fillId="0" borderId="0" xfId="5" applyFont="1" applyAlignment="1">
      <alignment vertical="center"/>
    </xf>
    <xf numFmtId="0" fontId="1" fillId="0" borderId="0" xfId="5" applyFont="1" applyAlignment="1">
      <alignment vertical="center"/>
    </xf>
    <xf numFmtId="0" fontId="1" fillId="0" borderId="0" xfId="5" applyFont="1" applyBorder="1" applyAlignment="1">
      <alignment vertical="center"/>
    </xf>
    <xf numFmtId="0" fontId="15" fillId="0" borderId="0" xfId="5" applyFont="1" applyBorder="1" applyAlignment="1">
      <alignment vertical="center"/>
    </xf>
    <xf numFmtId="0" fontId="2" fillId="0" borderId="1" xfId="5" applyFont="1" applyBorder="1" applyAlignment="1">
      <alignment vertical="center"/>
    </xf>
    <xf numFmtId="0" fontId="2" fillId="0" borderId="2" xfId="5" applyFont="1" applyBorder="1" applyAlignment="1">
      <alignment vertical="center"/>
    </xf>
    <xf numFmtId="0" fontId="2" fillId="0" borderId="2" xfId="5" applyFont="1" applyBorder="1">
      <alignment vertical="center"/>
    </xf>
    <xf numFmtId="0" fontId="2" fillId="0" borderId="3" xfId="5" applyFont="1" applyBorder="1">
      <alignment vertical="center"/>
    </xf>
    <xf numFmtId="0" fontId="2" fillId="0" borderId="4" xfId="5" applyFont="1" applyBorder="1">
      <alignment vertical="center"/>
    </xf>
    <xf numFmtId="0" fontId="2" fillId="0" borderId="5" xfId="5" applyFont="1" applyBorder="1" applyAlignment="1">
      <alignment vertical="center"/>
    </xf>
    <xf numFmtId="0" fontId="2" fillId="0" borderId="4" xfId="5" applyFont="1" applyBorder="1" applyAlignment="1">
      <alignment vertical="center"/>
    </xf>
    <xf numFmtId="0" fontId="2" fillId="0" borderId="5" xfId="5" applyFont="1" applyBorder="1">
      <alignment vertical="center"/>
    </xf>
    <xf numFmtId="0" fontId="2" fillId="0" borderId="6" xfId="5" applyFont="1" applyBorder="1" applyAlignment="1">
      <alignment vertical="center"/>
    </xf>
    <xf numFmtId="0" fontId="2" fillId="0" borderId="7" xfId="5" applyFont="1" applyBorder="1" applyAlignment="1">
      <alignment vertical="center"/>
    </xf>
    <xf numFmtId="0" fontId="2" fillId="0" borderId="8" xfId="5" applyFont="1" applyBorder="1" applyAlignment="1">
      <alignment vertical="center"/>
    </xf>
    <xf numFmtId="0" fontId="13" fillId="0" borderId="0" xfId="5" applyFont="1" applyBorder="1">
      <alignment vertical="center"/>
    </xf>
    <xf numFmtId="0" fontId="2" fillId="0" borderId="11" xfId="5" applyFont="1" applyBorder="1" applyAlignment="1">
      <alignment vertical="center"/>
    </xf>
    <xf numFmtId="0" fontId="1" fillId="0" borderId="0" xfId="5" applyFont="1" applyAlignment="1">
      <alignment horizontal="right" vertical="center"/>
    </xf>
    <xf numFmtId="0" fontId="1" fillId="0" borderId="0" xfId="5" applyFont="1">
      <alignment vertical="center"/>
    </xf>
    <xf numFmtId="0" fontId="41" fillId="8" borderId="0" xfId="0" applyFont="1" applyFill="1"/>
    <xf numFmtId="0" fontId="42" fillId="8" borderId="0" xfId="0" applyFont="1" applyFill="1" applyBorder="1" applyAlignment="1">
      <alignment horizontal="left" vertical="center"/>
    </xf>
    <xf numFmtId="0" fontId="13" fillId="8" borderId="0" xfId="0" applyFont="1" applyFill="1" applyAlignment="1">
      <alignment horizontal="left" vertical="center"/>
    </xf>
    <xf numFmtId="0" fontId="28" fillId="8" borderId="0" xfId="0" applyFont="1" applyFill="1" applyAlignment="1">
      <alignment vertical="center" shrinkToFit="1"/>
    </xf>
    <xf numFmtId="0" fontId="13" fillId="8" borderId="0" xfId="0" applyFont="1" applyFill="1" applyAlignment="1">
      <alignment horizontal="center" vertical="center"/>
    </xf>
    <xf numFmtId="0" fontId="2" fillId="8" borderId="0" xfId="0" applyFont="1" applyFill="1" applyAlignment="1">
      <alignment horizontal="left" vertical="center" shrinkToFit="1"/>
    </xf>
    <xf numFmtId="0" fontId="13" fillId="8" borderId="0" xfId="0" applyFont="1" applyFill="1" applyAlignment="1">
      <alignment horizontal="left" vertical="center" wrapText="1"/>
    </xf>
    <xf numFmtId="0" fontId="10" fillId="0" borderId="0" xfId="2" applyFont="1" applyAlignment="1">
      <alignment horizontal="left" vertical="center"/>
    </xf>
    <xf numFmtId="0" fontId="10" fillId="0" borderId="13" xfId="2" applyFont="1" applyBorder="1" applyAlignment="1">
      <alignment horizontal="left" vertical="center" shrinkToFit="1"/>
    </xf>
    <xf numFmtId="0" fontId="10" fillId="0" borderId="13" xfId="2" applyFont="1" applyBorder="1" applyAlignment="1">
      <alignment horizontal="left" vertical="center" wrapText="1" shrinkToFit="1"/>
    </xf>
    <xf numFmtId="0" fontId="10" fillId="0" borderId="63" xfId="2" applyFont="1" applyBorder="1" applyAlignment="1">
      <alignment horizontal="left" vertical="center" shrinkToFit="1"/>
    </xf>
    <xf numFmtId="0" fontId="4" fillId="0" borderId="63" xfId="2" applyFont="1" applyBorder="1" applyAlignment="1">
      <alignment horizontal="center" vertical="center" wrapText="1"/>
    </xf>
    <xf numFmtId="0" fontId="58" fillId="0" borderId="0" xfId="2" applyFont="1">
      <alignment vertical="center"/>
    </xf>
    <xf numFmtId="0" fontId="3" fillId="0" borderId="0" xfId="2" applyFont="1">
      <alignment vertical="center"/>
    </xf>
    <xf numFmtId="0" fontId="3" fillId="0" borderId="0" xfId="5" applyFont="1" applyBorder="1" applyAlignment="1">
      <alignment vertical="center"/>
    </xf>
    <xf numFmtId="0" fontId="3" fillId="0" borderId="0" xfId="5" applyFont="1" applyAlignment="1">
      <alignment vertical="center"/>
    </xf>
    <xf numFmtId="0" fontId="9" fillId="0" borderId="0" xfId="5" applyFont="1" applyBorder="1" applyAlignment="1">
      <alignment vertical="center"/>
    </xf>
    <xf numFmtId="0" fontId="6" fillId="0" borderId="0" xfId="2" applyFont="1" applyBorder="1" applyAlignment="1">
      <alignment horizontal="left" vertical="center"/>
    </xf>
    <xf numFmtId="0" fontId="27" fillId="0" borderId="13" xfId="2" applyFont="1" applyBorder="1" applyAlignment="1">
      <alignment horizontal="left" vertical="center" wrapText="1" shrinkToFit="1"/>
    </xf>
    <xf numFmtId="0" fontId="63" fillId="0" borderId="21" xfId="0" applyFont="1" applyBorder="1" applyAlignment="1">
      <alignment horizontal="left" vertical="center" wrapText="1"/>
    </xf>
    <xf numFmtId="0" fontId="6" fillId="0" borderId="0" xfId="2" applyFont="1" applyBorder="1" applyAlignment="1">
      <alignment horizontal="left" vertical="center" wrapText="1"/>
    </xf>
    <xf numFmtId="0" fontId="64" fillId="0" borderId="24" xfId="2" applyFont="1" applyBorder="1" applyAlignment="1">
      <alignment horizontal="center" vertical="center" textRotation="255" wrapText="1" shrinkToFit="1"/>
    </xf>
    <xf numFmtId="176" fontId="53" fillId="7" borderId="21" xfId="0" applyNumberFormat="1" applyFont="1" applyFill="1" applyBorder="1" applyAlignment="1">
      <alignment horizontal="left" vertical="center" wrapText="1" shrinkToFit="1"/>
    </xf>
    <xf numFmtId="0" fontId="13" fillId="0" borderId="12" xfId="2" applyFont="1" applyBorder="1" applyAlignment="1">
      <alignment horizontal="left" vertical="center" wrapText="1" shrinkToFit="1"/>
    </xf>
    <xf numFmtId="0" fontId="10" fillId="0" borderId="26" xfId="2" applyFont="1" applyBorder="1" applyAlignment="1">
      <alignment horizontal="center" vertical="center"/>
    </xf>
    <xf numFmtId="0" fontId="10" fillId="0" borderId="21" xfId="2" applyFont="1" applyBorder="1" applyAlignment="1">
      <alignment horizontal="center" vertical="center"/>
    </xf>
    <xf numFmtId="0" fontId="10" fillId="0" borderId="21" xfId="2" applyFont="1" applyBorder="1" applyAlignment="1">
      <alignment horizontal="left" vertical="center" wrapText="1"/>
    </xf>
    <xf numFmtId="0" fontId="13" fillId="0" borderId="21" xfId="2" applyFont="1" applyBorder="1" applyAlignment="1">
      <alignment vertical="center" wrapText="1"/>
    </xf>
    <xf numFmtId="0" fontId="10" fillId="0" borderId="21" xfId="2" applyFont="1" applyBorder="1" applyAlignment="1">
      <alignment vertical="center" wrapText="1"/>
    </xf>
    <xf numFmtId="0" fontId="13" fillId="0" borderId="21" xfId="2" applyFont="1" applyBorder="1" applyAlignment="1">
      <alignment vertical="center" wrapText="1" shrinkToFit="1"/>
    </xf>
    <xf numFmtId="0" fontId="49" fillId="0" borderId="21" xfId="2" applyFont="1" applyBorder="1" applyAlignment="1">
      <alignment vertical="center" wrapText="1"/>
    </xf>
    <xf numFmtId="0" fontId="13" fillId="0" borderId="26" xfId="2" applyFont="1" applyBorder="1" applyAlignment="1">
      <alignment vertical="center" wrapText="1"/>
    </xf>
    <xf numFmtId="0" fontId="5" fillId="0" borderId="47" xfId="2" applyFont="1" applyFill="1" applyBorder="1" applyAlignment="1">
      <alignment horizontal="center" vertical="center"/>
    </xf>
    <xf numFmtId="0" fontId="5" fillId="0" borderId="90" xfId="2" applyFont="1" applyFill="1" applyBorder="1" applyAlignment="1">
      <alignment vertical="center"/>
    </xf>
    <xf numFmtId="0" fontId="4" fillId="0" borderId="43" xfId="2" applyFont="1" applyBorder="1" applyAlignment="1">
      <alignment horizontal="left" vertical="center" shrinkToFit="1"/>
    </xf>
    <xf numFmtId="0" fontId="58" fillId="0" borderId="23" xfId="2" applyFont="1" applyBorder="1" applyAlignment="1">
      <alignment horizontal="left" vertical="center" wrapText="1"/>
    </xf>
    <xf numFmtId="0" fontId="10" fillId="0" borderId="93" xfId="2" applyFont="1" applyBorder="1" applyAlignment="1">
      <alignment horizontal="center" vertical="center"/>
    </xf>
    <xf numFmtId="0" fontId="10" fillId="0" borderId="94" xfId="2" applyFont="1" applyBorder="1" applyAlignment="1">
      <alignment horizontal="center" vertical="center"/>
    </xf>
    <xf numFmtId="0" fontId="4" fillId="0" borderId="26" xfId="2" applyFont="1" applyBorder="1" applyAlignment="1">
      <alignment horizontal="center" vertical="center" wrapText="1"/>
    </xf>
    <xf numFmtId="0" fontId="5" fillId="3" borderId="47" xfId="2" applyFont="1" applyFill="1" applyBorder="1" applyAlignment="1">
      <alignment horizontal="center" vertical="center"/>
    </xf>
    <xf numFmtId="0" fontId="5" fillId="3" borderId="50" xfId="2" applyFont="1" applyFill="1" applyBorder="1" applyAlignment="1">
      <alignment horizontal="center" vertical="center"/>
    </xf>
    <xf numFmtId="176" fontId="13" fillId="4" borderId="21" xfId="0" applyNumberFormat="1" applyFont="1" applyFill="1" applyBorder="1" applyAlignment="1" applyProtection="1">
      <alignment horizontal="left" vertical="center" wrapText="1"/>
      <protection locked="0"/>
    </xf>
    <xf numFmtId="49" fontId="13" fillId="4" borderId="21" xfId="0" applyNumberFormat="1" applyFont="1" applyFill="1" applyBorder="1" applyAlignment="1" applyProtection="1">
      <alignment horizontal="left" vertical="center" wrapText="1"/>
      <protection locked="0"/>
    </xf>
    <xf numFmtId="0" fontId="13" fillId="4" borderId="21" xfId="0" applyFont="1" applyFill="1" applyBorder="1" applyAlignment="1" applyProtection="1">
      <alignment horizontal="left" vertical="center" wrapText="1"/>
      <protection locked="0"/>
    </xf>
    <xf numFmtId="0" fontId="44" fillId="6" borderId="21" xfId="0" applyFont="1" applyFill="1" applyBorder="1" applyAlignment="1" applyProtection="1">
      <alignment horizontal="left" vertical="center" wrapText="1"/>
      <protection locked="0"/>
    </xf>
    <xf numFmtId="3" fontId="13" fillId="4" borderId="21" xfId="0" applyNumberFormat="1" applyFont="1" applyFill="1" applyBorder="1" applyAlignment="1" applyProtection="1">
      <alignment horizontal="right" vertical="center" wrapText="1"/>
      <protection locked="0"/>
    </xf>
    <xf numFmtId="38" fontId="13" fillId="4" borderId="21" xfId="1" applyFont="1" applyFill="1" applyBorder="1" applyAlignment="1" applyProtection="1">
      <alignment horizontal="right" vertical="center" wrapText="1"/>
      <protection locked="0"/>
    </xf>
    <xf numFmtId="0" fontId="5" fillId="0" borderId="70" xfId="2" applyFont="1" applyBorder="1" applyAlignment="1" applyProtection="1">
      <alignment horizontal="center" vertical="center"/>
      <protection locked="0"/>
    </xf>
    <xf numFmtId="0" fontId="5" fillId="2" borderId="71" xfId="2" applyFont="1" applyFill="1" applyBorder="1" applyAlignment="1" applyProtection="1">
      <alignment horizontal="center" vertical="center"/>
      <protection locked="0"/>
    </xf>
    <xf numFmtId="0" fontId="5" fillId="0" borderId="67" xfId="2" applyFont="1" applyBorder="1" applyAlignment="1" applyProtection="1">
      <alignment horizontal="center" vertical="center"/>
      <protection locked="0"/>
    </xf>
    <xf numFmtId="0" fontId="5" fillId="2" borderId="68" xfId="2" applyFont="1" applyFill="1" applyBorder="1" applyAlignment="1" applyProtection="1">
      <alignment horizontal="center" vertical="center"/>
      <protection locked="0"/>
    </xf>
    <xf numFmtId="0" fontId="5" fillId="2" borderId="69" xfId="2" applyFont="1" applyFill="1" applyBorder="1" applyAlignment="1" applyProtection="1">
      <alignment horizontal="center" vertical="center"/>
      <protection locked="0"/>
    </xf>
    <xf numFmtId="0" fontId="5" fillId="2" borderId="88" xfId="2" applyFont="1" applyFill="1" applyBorder="1" applyAlignment="1" applyProtection="1">
      <alignment horizontal="center" vertical="center"/>
      <protection locked="0"/>
    </xf>
    <xf numFmtId="0" fontId="5" fillId="2" borderId="89" xfId="2" applyFont="1" applyFill="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41" fillId="0" borderId="0" xfId="0" applyFont="1" applyProtection="1">
      <protection locked="0"/>
    </xf>
    <xf numFmtId="0" fontId="13" fillId="0" borderId="0" xfId="0" applyFont="1" applyAlignment="1" applyProtection="1">
      <alignment horizontal="left" vertical="center"/>
      <protection locked="0"/>
    </xf>
    <xf numFmtId="0" fontId="29" fillId="4" borderId="87" xfId="4" applyFont="1" applyFill="1" applyBorder="1" applyAlignment="1" applyProtection="1">
      <alignment horizontal="left" vertical="top" wrapText="1"/>
    </xf>
    <xf numFmtId="0" fontId="9" fillId="0" borderId="75" xfId="5" applyFont="1" applyBorder="1" applyAlignment="1" applyProtection="1">
      <alignment horizontal="center" vertical="top" shrinkToFit="1"/>
      <protection locked="0"/>
    </xf>
    <xf numFmtId="0" fontId="3" fillId="0" borderId="79" xfId="5" applyFont="1" applyBorder="1" applyAlignment="1" applyProtection="1">
      <alignment horizontal="center" vertical="center" shrinkToFit="1"/>
      <protection locked="0"/>
    </xf>
    <xf numFmtId="38" fontId="3" fillId="0" borderId="79" xfId="1" applyFont="1" applyBorder="1" applyAlignment="1" applyProtection="1">
      <alignment horizontal="center" vertical="center" shrinkToFit="1"/>
      <protection locked="0"/>
    </xf>
    <xf numFmtId="0" fontId="3" fillId="0" borderId="82" xfId="5" applyFont="1" applyBorder="1" applyAlignment="1" applyProtection="1">
      <alignment horizontal="center" vertical="center" shrinkToFit="1"/>
      <protection locked="0"/>
    </xf>
    <xf numFmtId="38" fontId="3" fillId="0" borderId="82" xfId="1" applyFont="1" applyBorder="1" applyAlignment="1" applyProtection="1">
      <alignment horizontal="center" vertical="center" shrinkToFit="1"/>
      <protection locked="0"/>
    </xf>
    <xf numFmtId="0" fontId="3" fillId="3" borderId="31" xfId="5" applyFont="1" applyFill="1" applyBorder="1" applyAlignment="1" applyProtection="1">
      <alignment horizontal="center" vertical="center" shrinkToFit="1"/>
      <protection locked="0"/>
    </xf>
    <xf numFmtId="0" fontId="2" fillId="0" borderId="21" xfId="0" applyFont="1" applyBorder="1" applyAlignment="1">
      <alignment horizontal="left" vertical="center" wrapText="1" shrinkToFit="1"/>
    </xf>
    <xf numFmtId="0" fontId="2" fillId="7" borderId="21" xfId="0" applyFont="1" applyFill="1" applyBorder="1" applyAlignment="1">
      <alignment vertical="center" wrapText="1" shrinkToFit="1"/>
    </xf>
    <xf numFmtId="0" fontId="13" fillId="7" borderId="21" xfId="0" applyFont="1" applyFill="1" applyBorder="1" applyAlignment="1">
      <alignment vertical="center" wrapText="1"/>
    </xf>
    <xf numFmtId="0" fontId="13" fillId="0" borderId="21" xfId="0" applyFont="1" applyFill="1" applyBorder="1" applyAlignment="1">
      <alignment horizontal="center" vertical="center" wrapText="1"/>
    </xf>
    <xf numFmtId="0" fontId="5" fillId="2" borderId="69" xfId="2" applyFont="1" applyFill="1" applyBorder="1" applyAlignment="1" applyProtection="1">
      <alignment horizontal="center" vertical="center"/>
      <protection locked="0"/>
    </xf>
    <xf numFmtId="0" fontId="5" fillId="0" borderId="67" xfId="2" applyFont="1" applyBorder="1" applyAlignment="1" applyProtection="1">
      <alignment horizontal="center" vertical="center"/>
      <protection locked="0"/>
    </xf>
    <xf numFmtId="0" fontId="13" fillId="0" borderId="0" xfId="5" applyFont="1" applyBorder="1" applyAlignment="1">
      <alignment vertical="top" wrapText="1"/>
    </xf>
    <xf numFmtId="0" fontId="12" fillId="0" borderId="0" xfId="5" applyFont="1">
      <alignment vertical="center"/>
    </xf>
    <xf numFmtId="0" fontId="2" fillId="0" borderId="0" xfId="5" applyFont="1" applyAlignment="1">
      <alignment vertical="center" wrapText="1"/>
    </xf>
    <xf numFmtId="0" fontId="2" fillId="0" borderId="0" xfId="5" applyFont="1" applyAlignment="1">
      <alignment horizontal="right" wrapText="1"/>
    </xf>
    <xf numFmtId="0" fontId="31" fillId="0" borderId="21" xfId="0" applyFont="1" applyBorder="1" applyAlignment="1">
      <alignment horizontal="left" vertical="center" shrinkToFit="1"/>
    </xf>
    <xf numFmtId="0" fontId="31" fillId="0" borderId="21" xfId="0" applyFont="1" applyBorder="1" applyAlignment="1">
      <alignment horizontal="left" vertical="center" wrapText="1" shrinkToFit="1"/>
    </xf>
    <xf numFmtId="0" fontId="31" fillId="7" borderId="21" xfId="0" applyFont="1" applyFill="1" applyBorder="1" applyAlignment="1">
      <alignment vertical="center" wrapText="1" shrinkToFit="1"/>
    </xf>
    <xf numFmtId="0" fontId="5" fillId="2" borderId="69" xfId="2" applyFont="1" applyFill="1" applyBorder="1" applyAlignment="1" applyProtection="1">
      <alignment horizontal="center" vertical="center"/>
      <protection locked="0"/>
    </xf>
    <xf numFmtId="0" fontId="5" fillId="0" borderId="67" xfId="2" applyFont="1" applyBorder="1" applyAlignment="1" applyProtection="1">
      <alignment horizontal="center" vertical="center"/>
      <protection locked="0"/>
    </xf>
    <xf numFmtId="0" fontId="2" fillId="0" borderId="21" xfId="0" applyFont="1" applyBorder="1" applyAlignment="1">
      <alignment horizontal="left" vertical="center" shrinkToFit="1"/>
    </xf>
    <xf numFmtId="0" fontId="5" fillId="0" borderId="90" xfId="2" applyFont="1" applyBorder="1">
      <alignment vertical="center"/>
    </xf>
    <xf numFmtId="0" fontId="10" fillId="0" borderId="21" xfId="2" applyFont="1" applyBorder="1" applyAlignment="1">
      <alignment horizontal="center" vertical="center"/>
    </xf>
    <xf numFmtId="0" fontId="10" fillId="0" borderId="13" xfId="2" applyFont="1" applyBorder="1" applyAlignment="1">
      <alignment horizontal="left" vertical="center" wrapText="1" shrinkToFit="1"/>
    </xf>
    <xf numFmtId="0" fontId="5" fillId="2" borderId="69" xfId="2" applyFont="1" applyFill="1" applyBorder="1" applyAlignment="1" applyProtection="1">
      <alignment horizontal="center" vertical="center"/>
      <protection locked="0"/>
    </xf>
    <xf numFmtId="0" fontId="13" fillId="0" borderId="12" xfId="2" applyFont="1" applyBorder="1" applyAlignment="1">
      <alignment horizontal="left" vertical="center" wrapText="1" shrinkToFit="1"/>
    </xf>
    <xf numFmtId="0" fontId="68" fillId="0" borderId="0" xfId="5" applyFont="1" applyAlignment="1">
      <alignment vertical="center"/>
    </xf>
    <xf numFmtId="177" fontId="2" fillId="4" borderId="21" xfId="0" applyNumberFormat="1" applyFont="1" applyFill="1" applyBorder="1" applyAlignment="1" applyProtection="1">
      <alignment horizontal="left" vertical="center" wrapText="1"/>
      <protection locked="0"/>
    </xf>
    <xf numFmtId="0" fontId="5" fillId="2" borderId="69" xfId="2" applyFont="1" applyFill="1" applyBorder="1" applyAlignment="1" applyProtection="1">
      <alignment horizontal="center" vertical="center"/>
      <protection locked="0"/>
    </xf>
    <xf numFmtId="0" fontId="70" fillId="0" borderId="0" xfId="0" applyFont="1" applyAlignment="1">
      <alignment shrinkToFit="1"/>
    </xf>
    <xf numFmtId="0" fontId="70" fillId="0" borderId="0" xfId="0" applyNumberFormat="1" applyFont="1" applyAlignment="1">
      <alignment horizontal="left" shrinkToFit="1"/>
    </xf>
    <xf numFmtId="0" fontId="71" fillId="0" borderId="0" xfId="0" applyNumberFormat="1" applyFont="1" applyAlignment="1">
      <alignment horizontal="left" shrinkToFit="1"/>
    </xf>
    <xf numFmtId="0" fontId="69" fillId="0" borderId="0" xfId="0" applyFont="1" applyAlignment="1">
      <alignment shrinkToFit="1"/>
    </xf>
    <xf numFmtId="0" fontId="55" fillId="0" borderId="0" xfId="0" applyFont="1" applyAlignment="1">
      <alignment wrapText="1" shrinkToFit="1"/>
    </xf>
    <xf numFmtId="0" fontId="15" fillId="0" borderId="4" xfId="5" applyFont="1" applyBorder="1" applyAlignment="1">
      <alignment wrapText="1"/>
    </xf>
    <xf numFmtId="0" fontId="15" fillId="0" borderId="0" xfId="5" applyFont="1" applyBorder="1" applyAlignment="1">
      <alignment wrapText="1"/>
    </xf>
    <xf numFmtId="38" fontId="3" fillId="3" borderId="31" xfId="1" applyFont="1" applyFill="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42" fillId="0" borderId="86"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83" xfId="0" applyFont="1" applyBorder="1" applyAlignment="1">
      <alignment horizontal="center" vertical="center" wrapText="1" shrinkToFit="1"/>
    </xf>
    <xf numFmtId="0" fontId="2" fillId="0" borderId="85" xfId="0" applyFont="1" applyBorder="1" applyAlignment="1">
      <alignment horizontal="center" vertical="center" shrinkToFit="1"/>
    </xf>
    <xf numFmtId="0" fontId="13" fillId="0" borderId="14" xfId="0" applyFont="1" applyBorder="1" applyAlignment="1">
      <alignment horizontal="left" vertical="center"/>
    </xf>
    <xf numFmtId="0" fontId="13" fillId="0" borderId="16" xfId="0" applyFont="1" applyBorder="1" applyAlignment="1">
      <alignment horizontal="left" vertical="center"/>
    </xf>
    <xf numFmtId="0" fontId="8" fillId="0" borderId="20" xfId="0" applyFont="1" applyBorder="1" applyAlignment="1">
      <alignment horizontal="center" vertical="center" wrapText="1" shrinkToFit="1"/>
    </xf>
    <xf numFmtId="0" fontId="8" fillId="0" borderId="42"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2" fillId="7" borderId="12" xfId="0" applyFont="1" applyFill="1" applyBorder="1" applyAlignment="1">
      <alignment horizontal="center" vertical="center" wrapText="1" shrinkToFit="1"/>
    </xf>
    <xf numFmtId="0" fontId="2" fillId="7" borderId="13" xfId="0" applyFont="1" applyFill="1" applyBorder="1" applyAlignment="1">
      <alignment horizontal="center" vertical="center" shrinkToFit="1"/>
    </xf>
    <xf numFmtId="0" fontId="13" fillId="7" borderId="12" xfId="0" applyFont="1" applyFill="1" applyBorder="1" applyAlignment="1">
      <alignment horizontal="left" vertical="center" wrapText="1"/>
    </xf>
    <xf numFmtId="0" fontId="13" fillId="7" borderId="13" xfId="0" applyFont="1" applyFill="1" applyBorder="1" applyAlignment="1">
      <alignment horizontal="left" vertical="center" wrapText="1"/>
    </xf>
    <xf numFmtId="0" fontId="13" fillId="0" borderId="83" xfId="0" applyFont="1" applyBorder="1" applyAlignment="1">
      <alignment horizontal="center" vertical="center" wrapText="1" shrinkToFit="1"/>
    </xf>
    <xf numFmtId="0" fontId="13" fillId="0" borderId="85" xfId="0" applyFont="1" applyBorder="1" applyAlignment="1">
      <alignment horizontal="center" vertical="center" shrinkToFit="1"/>
    </xf>
    <xf numFmtId="0" fontId="2" fillId="0" borderId="21" xfId="0"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42" xfId="0" applyFont="1" applyBorder="1" applyAlignment="1">
      <alignment horizontal="center" vertical="center" shrinkToFit="1"/>
    </xf>
    <xf numFmtId="0" fontId="31" fillId="0" borderId="23" xfId="0" applyFont="1" applyBorder="1" applyAlignment="1">
      <alignment horizontal="center" vertical="center" shrinkToFit="1"/>
    </xf>
    <xf numFmtId="176" fontId="53" fillId="7" borderId="12" xfId="0" applyNumberFormat="1" applyFont="1" applyFill="1" applyBorder="1" applyAlignment="1">
      <alignment horizontal="left" vertical="center" wrapText="1" shrinkToFit="1"/>
    </xf>
    <xf numFmtId="176" fontId="53" fillId="7" borderId="13" xfId="0" applyNumberFormat="1" applyFont="1" applyFill="1" applyBorder="1" applyAlignment="1">
      <alignment horizontal="left" vertical="center" wrapText="1" shrinkToFit="1"/>
    </xf>
    <xf numFmtId="0" fontId="2" fillId="0" borderId="21" xfId="0" applyFont="1" applyBorder="1" applyAlignment="1">
      <alignment horizontal="left" vertical="center" shrinkToFit="1"/>
    </xf>
    <xf numFmtId="0" fontId="2" fillId="0" borderId="12"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10" fillId="0" borderId="21" xfId="2" applyFont="1" applyBorder="1" applyAlignment="1">
      <alignment horizontal="center" vertical="center"/>
    </xf>
    <xf numFmtId="0" fontId="62" fillId="0" borderId="24" xfId="2" applyFont="1" applyBorder="1" applyAlignment="1">
      <alignment horizontal="center" vertical="center" textRotation="255" wrapText="1" shrinkToFit="1"/>
    </xf>
    <xf numFmtId="0" fontId="62" fillId="0" borderId="25" xfId="2" applyFont="1" applyBorder="1" applyAlignment="1">
      <alignment horizontal="center" vertical="center" textRotation="255" wrapText="1" shrinkToFit="1"/>
    </xf>
    <xf numFmtId="0" fontId="13" fillId="0" borderId="12" xfId="2" applyFont="1" applyBorder="1" applyAlignment="1">
      <alignment horizontal="left" vertical="center" wrapText="1" shrinkToFit="1"/>
    </xf>
    <xf numFmtId="0" fontId="5" fillId="2" borderId="69" xfId="2" applyFont="1" applyFill="1" applyBorder="1" applyAlignment="1" applyProtection="1">
      <alignment horizontal="center" vertical="center"/>
      <protection locked="0"/>
    </xf>
    <xf numFmtId="0" fontId="3" fillId="0" borderId="22" xfId="2" applyFont="1" applyBorder="1" applyAlignment="1">
      <alignment horizontal="center" vertical="center"/>
    </xf>
    <xf numFmtId="0" fontId="3" fillId="0" borderId="23" xfId="2" applyFont="1" applyBorder="1" applyAlignment="1">
      <alignment horizontal="center" vertical="center"/>
    </xf>
    <xf numFmtId="0" fontId="3" fillId="0" borderId="34" xfId="2" applyFont="1" applyBorder="1" applyAlignment="1">
      <alignment horizontal="center" vertical="center"/>
    </xf>
    <xf numFmtId="0" fontId="10" fillId="0" borderId="24" xfId="2" applyFont="1" applyBorder="1" applyAlignment="1">
      <alignment horizontal="center" vertical="center" textRotation="255" shrinkToFit="1"/>
    </xf>
    <xf numFmtId="0" fontId="3" fillId="0" borderId="96" xfId="2" applyFont="1" applyBorder="1" applyAlignment="1">
      <alignment horizontal="left" vertical="center"/>
    </xf>
    <xf numFmtId="0" fontId="3" fillId="0" borderId="10" xfId="2" applyFont="1" applyBorder="1" applyAlignment="1">
      <alignment horizontal="left" vertical="center"/>
    </xf>
    <xf numFmtId="0" fontId="3" fillId="0" borderId="97" xfId="2" applyFont="1" applyBorder="1" applyAlignment="1">
      <alignment horizontal="left" vertical="center"/>
    </xf>
    <xf numFmtId="0" fontId="3" fillId="0" borderId="4" xfId="2" applyFont="1" applyBorder="1" applyAlignment="1">
      <alignment horizontal="left" vertical="center"/>
    </xf>
    <xf numFmtId="0" fontId="3" fillId="0" borderId="0" xfId="2" applyFont="1" applyAlignment="1">
      <alignment horizontal="left" vertical="center"/>
    </xf>
    <xf numFmtId="0" fontId="3" fillId="0" borderId="100" xfId="2" applyFont="1" applyBorder="1" applyAlignment="1">
      <alignment horizontal="left" vertical="center"/>
    </xf>
    <xf numFmtId="0" fontId="5" fillId="0" borderId="98" xfId="2" applyFont="1" applyBorder="1" applyAlignment="1" applyProtection="1">
      <alignment horizontal="center" vertical="center"/>
      <protection locked="0"/>
    </xf>
    <xf numFmtId="0" fontId="5" fillId="0" borderId="99" xfId="2" applyFont="1" applyBorder="1" applyAlignment="1" applyProtection="1">
      <alignment horizontal="center" vertical="center"/>
      <protection locked="0"/>
    </xf>
    <xf numFmtId="0" fontId="10" fillId="0" borderId="19" xfId="2" applyFont="1" applyBorder="1" applyAlignment="1">
      <alignment horizontal="center" vertical="center" textRotation="255" shrinkToFit="1"/>
    </xf>
    <xf numFmtId="0" fontId="10" fillId="0" borderId="66" xfId="2" applyFont="1" applyBorder="1" applyAlignment="1">
      <alignment horizontal="center" vertical="center" textRotation="255" shrinkToFit="1"/>
    </xf>
    <xf numFmtId="0" fontId="10" fillId="0" borderId="22" xfId="2" applyFont="1" applyBorder="1" applyAlignment="1">
      <alignment horizontal="center" vertical="center" textRotation="255" shrinkToFit="1"/>
    </xf>
    <xf numFmtId="0" fontId="6" fillId="0" borderId="0" xfId="2" applyFont="1" applyBorder="1" applyAlignment="1">
      <alignment horizontal="left" vertical="center" wrapText="1"/>
    </xf>
    <xf numFmtId="0" fontId="10" fillId="0" borderId="13" xfId="2" applyFont="1" applyBorder="1" applyAlignment="1">
      <alignment horizontal="left" vertical="center" wrapText="1" shrinkToFit="1"/>
    </xf>
    <xf numFmtId="0" fontId="13" fillId="0" borderId="101" xfId="2" applyFont="1" applyBorder="1" applyAlignment="1">
      <alignment horizontal="left" vertical="center" wrapText="1" shrinkToFit="1"/>
    </xf>
    <xf numFmtId="0" fontId="13" fillId="0" borderId="102" xfId="2" applyFont="1" applyBorder="1" applyAlignment="1">
      <alignment horizontal="left" vertical="center" wrapText="1" shrinkToFit="1"/>
    </xf>
    <xf numFmtId="0" fontId="13" fillId="0" borderId="71" xfId="2" applyFont="1" applyBorder="1" applyAlignment="1">
      <alignment horizontal="left" vertical="center" wrapText="1" shrinkToFit="1"/>
    </xf>
    <xf numFmtId="0" fontId="10" fillId="0" borderId="20" xfId="2" applyFont="1" applyBorder="1" applyAlignment="1">
      <alignment horizontal="center" vertical="center"/>
    </xf>
    <xf numFmtId="0" fontId="10" fillId="0" borderId="42" xfId="2" applyFont="1" applyBorder="1" applyAlignment="1">
      <alignment horizontal="center" vertical="center"/>
    </xf>
    <xf numFmtId="0" fontId="10" fillId="0" borderId="23" xfId="2" applyFont="1" applyBorder="1" applyAlignment="1">
      <alignment horizontal="center" vertical="center"/>
    </xf>
    <xf numFmtId="0" fontId="4" fillId="0" borderId="0" xfId="2" applyFont="1" applyAlignment="1">
      <alignment horizontal="left" vertical="center" shrinkToFit="1"/>
    </xf>
    <xf numFmtId="0" fontId="10" fillId="0" borderId="18" xfId="2" applyFont="1" applyBorder="1" applyAlignment="1">
      <alignment horizontal="center" vertical="center"/>
    </xf>
    <xf numFmtId="0" fontId="10" fillId="0" borderId="26" xfId="2" applyFont="1" applyBorder="1" applyAlignment="1">
      <alignment horizontal="center" vertical="center"/>
    </xf>
    <xf numFmtId="0" fontId="7" fillId="0" borderId="46" xfId="2" applyFont="1" applyFill="1" applyBorder="1" applyAlignment="1">
      <alignment horizontal="center" vertical="center" textRotation="255" wrapText="1" shrinkToFit="1"/>
    </xf>
    <xf numFmtId="0" fontId="7" fillId="0" borderId="50" xfId="2" applyFont="1" applyFill="1" applyBorder="1" applyAlignment="1">
      <alignment horizontal="center" vertical="center" textRotation="255" wrapText="1" shrinkToFit="1"/>
    </xf>
    <xf numFmtId="0" fontId="7" fillId="0" borderId="91" xfId="2" applyFont="1" applyBorder="1" applyAlignment="1">
      <alignment horizontal="center" vertical="center" wrapText="1"/>
    </xf>
    <xf numFmtId="0" fontId="7" fillId="0" borderId="92" xfId="2" applyFont="1" applyBorder="1" applyAlignment="1">
      <alignment horizontal="center" vertical="center" wrapText="1"/>
    </xf>
    <xf numFmtId="0" fontId="3" fillId="0" borderId="60" xfId="2" applyFont="1" applyBorder="1" applyAlignment="1">
      <alignment horizontal="center" vertical="center" wrapText="1"/>
    </xf>
    <xf numFmtId="0" fontId="3" fillId="0" borderId="18" xfId="2" applyFont="1" applyBorder="1" applyAlignment="1">
      <alignment horizontal="center" vertical="center" wrapText="1"/>
    </xf>
    <xf numFmtId="0" fontId="10" fillId="0" borderId="17" xfId="2" applyFont="1" applyBorder="1" applyAlignment="1">
      <alignment horizontal="center" vertical="center"/>
    </xf>
    <xf numFmtId="0" fontId="10" fillId="0" borderId="25" xfId="2" applyFont="1" applyBorder="1" applyAlignment="1">
      <alignment horizontal="center" vertical="center"/>
    </xf>
    <xf numFmtId="0" fontId="10" fillId="0" borderId="61" xfId="2" applyFont="1" applyBorder="1" applyAlignment="1">
      <alignment horizontal="center" vertical="center"/>
    </xf>
    <xf numFmtId="0" fontId="10" fillId="0" borderId="62" xfId="2" applyFont="1" applyBorder="1" applyAlignment="1">
      <alignment horizontal="center" vertical="center"/>
    </xf>
    <xf numFmtId="0" fontId="18" fillId="0" borderId="54" xfId="6" applyNumberFormat="1" applyFont="1" applyBorder="1" applyAlignment="1">
      <alignment horizontal="center" vertical="top" textRotation="255" shrinkToFit="1"/>
    </xf>
    <xf numFmtId="0" fontId="18" fillId="0" borderId="55" xfId="6" applyFont="1" applyBorder="1" applyAlignment="1">
      <alignment horizontal="center" vertical="center" wrapText="1"/>
    </xf>
    <xf numFmtId="0" fontId="18" fillId="0" borderId="56" xfId="6" applyFont="1" applyBorder="1" applyAlignment="1">
      <alignment horizontal="center" vertical="center" wrapText="1"/>
    </xf>
    <xf numFmtId="0" fontId="18" fillId="0" borderId="57" xfId="6" applyFont="1" applyBorder="1" applyAlignment="1">
      <alignment horizontal="center" vertical="center" wrapText="1"/>
    </xf>
    <xf numFmtId="0" fontId="46" fillId="0" borderId="53" xfId="6" applyFont="1" applyBorder="1" applyAlignment="1">
      <alignment horizontal="center" wrapText="1"/>
    </xf>
    <xf numFmtId="0" fontId="47" fillId="0" borderId="54" xfId="6" applyFont="1" applyBorder="1" applyAlignment="1">
      <alignment horizontal="center"/>
    </xf>
    <xf numFmtId="0" fontId="20" fillId="0" borderId="58" xfId="6" applyFont="1" applyBorder="1" applyAlignment="1">
      <alignment horizontal="left" vertical="center" wrapText="1"/>
    </xf>
    <xf numFmtId="0" fontId="20" fillId="0" borderId="0" xfId="6" applyFont="1" applyBorder="1" applyAlignment="1">
      <alignment horizontal="left" vertical="center" wrapText="1"/>
    </xf>
    <xf numFmtId="0" fontId="20" fillId="0" borderId="0" xfId="6" applyFont="1" applyAlignment="1">
      <alignment horizontal="center" vertical="center" wrapText="1"/>
    </xf>
    <xf numFmtId="0" fontId="20" fillId="0" borderId="0" xfId="6" applyFont="1" applyAlignment="1">
      <alignment horizontal="center" vertical="center"/>
    </xf>
    <xf numFmtId="177" fontId="47" fillId="0" borderId="54" xfId="6" applyNumberFormat="1" applyFont="1" applyBorder="1" applyAlignment="1">
      <alignment horizontal="center" vertical="center" shrinkToFit="1"/>
    </xf>
    <xf numFmtId="0" fontId="47" fillId="0" borderId="54" xfId="6" applyFont="1" applyBorder="1" applyAlignment="1">
      <alignment horizontal="center" vertical="center" shrinkToFit="1"/>
    </xf>
    <xf numFmtId="0" fontId="47" fillId="0" borderId="59" xfId="6" applyFont="1" applyBorder="1" applyAlignment="1">
      <alignment horizontal="center" vertical="center" shrinkToFit="1"/>
    </xf>
    <xf numFmtId="0" fontId="12" fillId="0" borderId="1" xfId="5" applyFont="1" applyBorder="1" applyAlignment="1">
      <alignment horizontal="center" vertical="center"/>
    </xf>
    <xf numFmtId="0" fontId="12" fillId="0" borderId="2" xfId="5" applyFont="1" applyBorder="1" applyAlignment="1">
      <alignment horizontal="center" vertical="center"/>
    </xf>
    <xf numFmtId="0" fontId="12" fillId="0" borderId="4" xfId="5" applyFont="1" applyBorder="1" applyAlignment="1">
      <alignment horizontal="center" vertical="center"/>
    </xf>
    <xf numFmtId="0" fontId="12" fillId="0" borderId="0" xfId="5" applyFont="1" applyBorder="1" applyAlignment="1">
      <alignment horizontal="center" vertical="center"/>
    </xf>
    <xf numFmtId="0" fontId="13" fillId="0" borderId="22" xfId="5" applyFont="1" applyBorder="1" applyAlignment="1">
      <alignment horizontal="center" vertical="top" shrinkToFit="1"/>
    </xf>
    <xf numFmtId="0" fontId="13" fillId="0" borderId="23" xfId="5" applyFont="1" applyBorder="1" applyAlignment="1">
      <alignment horizontal="center" vertical="top" shrinkToFit="1"/>
    </xf>
    <xf numFmtId="0" fontId="13" fillId="0" borderId="24" xfId="5" applyFont="1" applyBorder="1" applyAlignment="1">
      <alignment horizontal="center" vertical="top" shrinkToFit="1"/>
    </xf>
    <xf numFmtId="0" fontId="13" fillId="0" borderId="21" xfId="5" applyFont="1" applyBorder="1" applyAlignment="1">
      <alignment horizontal="center" vertical="top" shrinkToFit="1"/>
    </xf>
    <xf numFmtId="0" fontId="13" fillId="0" borderId="25" xfId="5" applyFont="1" applyBorder="1" applyAlignment="1">
      <alignment horizontal="center" vertical="top" shrinkToFit="1"/>
    </xf>
    <xf numFmtId="0" fontId="13" fillId="0" borderId="26" xfId="5" applyFont="1" applyBorder="1" applyAlignment="1">
      <alignment horizontal="center" vertical="top" shrinkToFit="1"/>
    </xf>
    <xf numFmtId="0" fontId="14" fillId="0" borderId="23" xfId="5" applyFont="1" applyBorder="1" applyAlignment="1">
      <alignment horizontal="justify" vertical="center" shrinkToFit="1"/>
    </xf>
    <xf numFmtId="0" fontId="14" fillId="0" borderId="21" xfId="5" applyFont="1" applyBorder="1" applyAlignment="1">
      <alignment horizontal="justify" vertical="center" shrinkToFit="1"/>
    </xf>
    <xf numFmtId="0" fontId="13" fillId="0" borderId="0" xfId="5" applyFont="1" applyBorder="1" applyAlignment="1">
      <alignment horizontal="left" vertical="top" wrapText="1"/>
    </xf>
    <xf numFmtId="0" fontId="13" fillId="0" borderId="0" xfId="5" applyFont="1" applyBorder="1" applyAlignment="1">
      <alignment horizontal="left" vertical="top"/>
    </xf>
    <xf numFmtId="0" fontId="12" fillId="0" borderId="17" xfId="5" applyFont="1" applyBorder="1" applyAlignment="1">
      <alignment horizontal="center" vertical="center"/>
    </xf>
    <xf numFmtId="0" fontId="12" fillId="0" borderId="18" xfId="5" applyFont="1" applyBorder="1" applyAlignment="1">
      <alignment horizontal="center" vertical="center"/>
    </xf>
    <xf numFmtId="0" fontId="12" fillId="0" borderId="19" xfId="5" applyFont="1" applyBorder="1" applyAlignment="1">
      <alignment horizontal="center" vertical="center"/>
    </xf>
    <xf numFmtId="0" fontId="12" fillId="0" borderId="20" xfId="5" applyFont="1" applyBorder="1" applyAlignment="1">
      <alignment horizontal="center" vertical="center"/>
    </xf>
    <xf numFmtId="0" fontId="14" fillId="0" borderId="61" xfId="5" applyFont="1" applyBorder="1" applyAlignment="1">
      <alignment horizontal="justify" vertical="center" shrinkToFit="1"/>
    </xf>
    <xf numFmtId="0" fontId="14" fillId="0" borderId="95" xfId="5" applyFont="1" applyBorder="1" applyAlignment="1">
      <alignment horizontal="justify" vertical="center" shrinkToFit="1"/>
    </xf>
    <xf numFmtId="0" fontId="14" fillId="0" borderId="60" xfId="5" applyFont="1" applyBorder="1" applyAlignment="1">
      <alignment horizontal="justify" vertical="center" shrinkToFit="1"/>
    </xf>
    <xf numFmtId="0" fontId="14" fillId="0" borderId="18" xfId="5" applyFont="1" applyBorder="1" applyAlignment="1">
      <alignment horizontal="left" vertical="center" shrinkToFit="1"/>
    </xf>
    <xf numFmtId="0" fontId="14" fillId="0" borderId="46" xfId="5" applyFont="1" applyBorder="1" applyAlignment="1">
      <alignment horizontal="left" vertical="center" shrinkToFit="1"/>
    </xf>
    <xf numFmtId="0" fontId="14" fillId="0" borderId="21" xfId="5" applyFont="1" applyBorder="1" applyAlignment="1">
      <alignment horizontal="left" vertical="center" shrinkToFit="1"/>
    </xf>
    <xf numFmtId="0" fontId="14" fillId="0" borderId="47" xfId="5" applyFont="1" applyBorder="1" applyAlignment="1">
      <alignment horizontal="left" vertical="center" shrinkToFit="1"/>
    </xf>
    <xf numFmtId="0" fontId="14" fillId="0" borderId="9" xfId="5" applyFont="1" applyBorder="1" applyAlignment="1">
      <alignment horizontal="left" vertical="center" shrinkToFit="1"/>
    </xf>
    <xf numFmtId="0" fontId="14" fillId="0" borderId="49" xfId="5" applyFont="1" applyBorder="1" applyAlignment="1">
      <alignment horizontal="left" vertical="center" shrinkToFit="1"/>
    </xf>
    <xf numFmtId="0" fontId="14" fillId="0" borderId="26" xfId="5" applyFont="1" applyBorder="1" applyAlignment="1">
      <alignment horizontal="justify" vertical="center" shrinkToFit="1"/>
    </xf>
    <xf numFmtId="0" fontId="14" fillId="0" borderId="26" xfId="5" applyFont="1" applyBorder="1" applyAlignment="1">
      <alignment horizontal="left" vertical="center" shrinkToFit="1"/>
    </xf>
    <xf numFmtId="0" fontId="14" fillId="0" borderId="50" xfId="5" applyFont="1" applyBorder="1" applyAlignment="1">
      <alignment horizontal="left" vertical="center" shrinkToFit="1"/>
    </xf>
    <xf numFmtId="0" fontId="2" fillId="0" borderId="44" xfId="5" applyFont="1" applyBorder="1" applyAlignment="1">
      <alignment horizontal="center" vertical="center" shrinkToFit="1"/>
    </xf>
    <xf numFmtId="0" fontId="2" fillId="0" borderId="45" xfId="5" applyFont="1" applyBorder="1" applyAlignment="1">
      <alignment horizontal="center" vertical="center" shrinkToFit="1"/>
    </xf>
    <xf numFmtId="0" fontId="1" fillId="0" borderId="39" xfId="5" applyFont="1" applyBorder="1" applyAlignment="1">
      <alignment horizontal="center" vertical="center" shrinkToFit="1"/>
    </xf>
    <xf numFmtId="0" fontId="1" fillId="0" borderId="0" xfId="5" applyFont="1" applyAlignment="1">
      <alignment horizontal="center" vertical="center" shrinkToFit="1"/>
    </xf>
    <xf numFmtId="0" fontId="1" fillId="0" borderId="41" xfId="5" applyFont="1" applyBorder="1" applyAlignment="1">
      <alignment horizontal="center" vertical="center" shrinkToFit="1"/>
    </xf>
    <xf numFmtId="0" fontId="1" fillId="0" borderId="7" xfId="5" applyFont="1" applyBorder="1" applyAlignment="1">
      <alignment horizontal="center" vertical="center" shrinkToFit="1"/>
    </xf>
    <xf numFmtId="0" fontId="1" fillId="0" borderId="5" xfId="5" applyFont="1" applyBorder="1" applyAlignment="1">
      <alignment horizontal="center" vertical="center" shrinkToFit="1"/>
    </xf>
    <xf numFmtId="0" fontId="1" fillId="0" borderId="8" xfId="5" applyFont="1" applyBorder="1" applyAlignment="1">
      <alignment horizontal="center" vertical="center" shrinkToFit="1"/>
    </xf>
    <xf numFmtId="0" fontId="2" fillId="0" borderId="1" xfId="5" applyFont="1" applyBorder="1" applyAlignment="1">
      <alignment horizontal="center" vertical="center" wrapText="1"/>
    </xf>
    <xf numFmtId="0" fontId="2" fillId="0" borderId="30" xfId="5" applyFont="1" applyBorder="1" applyAlignment="1">
      <alignment horizontal="center" vertical="center" wrapText="1"/>
    </xf>
    <xf numFmtId="0" fontId="2" fillId="0" borderId="4" xfId="5" applyFont="1" applyBorder="1" applyAlignment="1">
      <alignment horizontal="center" vertical="center" wrapText="1"/>
    </xf>
    <xf numFmtId="0" fontId="2" fillId="0" borderId="33" xfId="5" applyFont="1" applyBorder="1" applyAlignment="1">
      <alignment horizontal="center" vertical="center" wrapText="1"/>
    </xf>
    <xf numFmtId="0" fontId="2" fillId="0" borderId="6" xfId="5" applyFont="1" applyBorder="1" applyAlignment="1">
      <alignment horizontal="center" vertical="center" wrapText="1"/>
    </xf>
    <xf numFmtId="0" fontId="2" fillId="0" borderId="40" xfId="5" applyFont="1" applyBorder="1" applyAlignment="1">
      <alignment horizontal="center" vertical="center" wrapText="1"/>
    </xf>
    <xf numFmtId="0" fontId="2" fillId="0" borderId="31" xfId="5" applyFont="1" applyBorder="1" applyAlignment="1">
      <alignment horizontal="center" vertical="center" wrapText="1"/>
    </xf>
    <xf numFmtId="0" fontId="2" fillId="0" borderId="2" xfId="5" applyFont="1" applyBorder="1" applyAlignment="1">
      <alignment horizontal="center" vertical="center" wrapText="1"/>
    </xf>
    <xf numFmtId="0" fontId="2" fillId="0" borderId="32" xfId="5" applyFont="1" applyBorder="1" applyAlignment="1">
      <alignment horizontal="center" vertical="center" wrapText="1"/>
    </xf>
    <xf numFmtId="0" fontId="2" fillId="0" borderId="34" xfId="5" applyFont="1" applyBorder="1" applyAlignment="1">
      <alignment horizontal="center" vertical="center" wrapText="1"/>
    </xf>
    <xf numFmtId="0" fontId="2" fillId="0" borderId="9" xfId="5" applyFont="1" applyBorder="1" applyAlignment="1">
      <alignment horizontal="center" vertical="center" wrapText="1"/>
    </xf>
    <xf numFmtId="0" fontId="2" fillId="0" borderId="35" xfId="5" applyFont="1" applyBorder="1" applyAlignment="1">
      <alignment horizontal="center" vertical="center" wrapText="1"/>
    </xf>
    <xf numFmtId="0" fontId="2" fillId="0" borderId="2" xfId="5" applyFont="1" applyBorder="1" applyAlignment="1">
      <alignment horizontal="center" vertical="center" shrinkToFit="1"/>
    </xf>
    <xf numFmtId="0" fontId="2" fillId="0" borderId="9" xfId="5" applyFont="1" applyBorder="1" applyAlignment="1">
      <alignment horizontal="center" vertical="center" shrinkToFit="1"/>
    </xf>
    <xf numFmtId="0" fontId="2" fillId="0" borderId="39" xfId="5" applyFont="1" applyBorder="1" applyAlignment="1">
      <alignment horizontal="center" vertical="center" shrinkToFit="1"/>
    </xf>
    <xf numFmtId="0" fontId="2" fillId="0" borderId="0" xfId="5" applyFont="1" applyAlignment="1">
      <alignment horizontal="center" vertical="center" shrinkToFit="1"/>
    </xf>
    <xf numFmtId="0" fontId="2" fillId="0" borderId="33" xfId="5" applyFont="1" applyBorder="1" applyAlignment="1">
      <alignment horizontal="center" vertical="center" shrinkToFit="1"/>
    </xf>
    <xf numFmtId="0" fontId="2" fillId="0" borderId="41" xfId="5" applyFont="1" applyBorder="1" applyAlignment="1">
      <alignment horizontal="center" vertical="center" shrinkToFit="1"/>
    </xf>
    <xf numFmtId="0" fontId="2" fillId="0" borderId="7" xfId="5" applyFont="1" applyBorder="1" applyAlignment="1">
      <alignment horizontal="center" vertical="center" shrinkToFit="1"/>
    </xf>
    <xf numFmtId="0" fontId="2" fillId="0" borderId="40" xfId="5" applyFont="1" applyBorder="1" applyAlignment="1">
      <alignment horizontal="center" vertical="center" shrinkToFit="1"/>
    </xf>
    <xf numFmtId="0" fontId="2" fillId="0" borderId="3" xfId="5" applyFont="1" applyBorder="1" applyAlignment="1">
      <alignment horizontal="center" vertical="center" shrinkToFit="1"/>
    </xf>
    <xf numFmtId="0" fontId="2" fillId="0" borderId="49" xfId="5" applyFont="1" applyBorder="1" applyAlignment="1">
      <alignment horizontal="center" vertical="center" shrinkToFit="1"/>
    </xf>
    <xf numFmtId="0" fontId="13" fillId="0" borderId="36" xfId="5" applyFont="1" applyBorder="1" applyAlignment="1">
      <alignment horizontal="center" vertical="center" wrapText="1"/>
    </xf>
    <xf numFmtId="0" fontId="13" fillId="0" borderId="37" xfId="5" applyFont="1" applyBorder="1" applyAlignment="1">
      <alignment horizontal="center" vertical="center" wrapText="1"/>
    </xf>
    <xf numFmtId="0" fontId="13" fillId="0" borderId="38" xfId="5" applyFont="1" applyBorder="1" applyAlignment="1">
      <alignment horizontal="center" vertical="center" wrapText="1"/>
    </xf>
    <xf numFmtId="0" fontId="13" fillId="0" borderId="36" xfId="5" applyFont="1" applyBorder="1" applyAlignment="1">
      <alignment horizontal="center" vertical="center" shrinkToFit="1"/>
    </xf>
    <xf numFmtId="0" fontId="13" fillId="0" borderId="37" xfId="5" applyFont="1" applyBorder="1" applyAlignment="1">
      <alignment horizontal="center" vertical="center" shrinkToFit="1"/>
    </xf>
    <xf numFmtId="0" fontId="13" fillId="0" borderId="52" xfId="5" applyFont="1" applyBorder="1" applyAlignment="1">
      <alignment horizontal="center" vertical="center" shrinkToFit="1"/>
    </xf>
    <xf numFmtId="0" fontId="13" fillId="0" borderId="12" xfId="5" applyFont="1" applyBorder="1" applyAlignment="1">
      <alignment horizontal="center" vertical="center" shrinkToFit="1"/>
    </xf>
    <xf numFmtId="0" fontId="13" fillId="0" borderId="13" xfId="5" applyFont="1" applyBorder="1" applyAlignment="1">
      <alignment horizontal="center" vertical="center" shrinkToFit="1"/>
    </xf>
    <xf numFmtId="3" fontId="2" fillId="0" borderId="12" xfId="3" applyNumberFormat="1" applyFont="1" applyBorder="1" applyAlignment="1">
      <alignment horizontal="right" vertical="center" wrapText="1"/>
    </xf>
    <xf numFmtId="3" fontId="2" fillId="0" borderId="29" xfId="3" applyNumberFormat="1" applyFont="1" applyBorder="1" applyAlignment="1">
      <alignment horizontal="right" vertical="center" wrapText="1"/>
    </xf>
    <xf numFmtId="0" fontId="2" fillId="0" borderId="29" xfId="5" applyFont="1" applyBorder="1" applyAlignment="1">
      <alignment horizontal="center" vertical="center" wrapText="1"/>
    </xf>
    <xf numFmtId="0" fontId="2" fillId="0" borderId="13" xfId="5" applyFont="1" applyBorder="1" applyAlignment="1">
      <alignment horizontal="center" vertical="center" wrapText="1"/>
    </xf>
    <xf numFmtId="0" fontId="2" fillId="0" borderId="43" xfId="5" applyFont="1" applyBorder="1" applyAlignment="1">
      <alignment horizontal="center" vertical="center" wrapText="1"/>
    </xf>
    <xf numFmtId="38" fontId="2" fillId="0" borderId="9" xfId="1" applyFont="1" applyBorder="1" applyAlignment="1">
      <alignment horizontal="center" vertical="center" wrapText="1"/>
    </xf>
    <xf numFmtId="38" fontId="2" fillId="0" borderId="43" xfId="1" applyFont="1" applyBorder="1" applyAlignment="1">
      <alignment horizontal="center" vertical="center" wrapText="1"/>
    </xf>
    <xf numFmtId="0" fontId="2" fillId="0" borderId="27" xfId="5" applyFont="1" applyBorder="1" applyAlignment="1">
      <alignment horizontal="center" vertical="center" wrapText="1"/>
    </xf>
    <xf numFmtId="0" fontId="2" fillId="0" borderId="28" xfId="5" applyFont="1" applyBorder="1" applyAlignment="1">
      <alignment horizontal="center" vertical="center" wrapText="1"/>
    </xf>
    <xf numFmtId="3" fontId="2" fillId="0" borderId="27" xfId="3" applyNumberFormat="1" applyFont="1" applyBorder="1" applyAlignment="1">
      <alignment horizontal="right" vertical="center" wrapText="1"/>
    </xf>
    <xf numFmtId="3" fontId="2" fillId="0" borderId="10" xfId="3" applyNumberFormat="1" applyFont="1" applyBorder="1" applyAlignment="1">
      <alignment horizontal="right" vertical="center" wrapText="1"/>
    </xf>
    <xf numFmtId="0" fontId="2" fillId="0" borderId="10" xfId="5" applyFont="1" applyBorder="1" applyAlignment="1">
      <alignment horizontal="center" vertical="center" wrapText="1"/>
    </xf>
    <xf numFmtId="0" fontId="2" fillId="0" borderId="12" xfId="5" applyFont="1" applyBorder="1" applyAlignment="1">
      <alignment horizontal="center" vertical="center" wrapText="1"/>
    </xf>
    <xf numFmtId="176" fontId="2" fillId="0" borderId="29" xfId="5" applyNumberFormat="1" applyFont="1" applyBorder="1" applyAlignment="1">
      <alignment horizontal="center" vertical="center" wrapText="1"/>
    </xf>
    <xf numFmtId="176" fontId="2" fillId="0" borderId="13" xfId="5" applyNumberFormat="1" applyFont="1" applyBorder="1" applyAlignment="1">
      <alignment horizontal="center" vertical="center" wrapText="1"/>
    </xf>
    <xf numFmtId="0" fontId="14" fillId="0" borderId="24" xfId="5" applyFont="1" applyBorder="1" applyAlignment="1">
      <alignment horizontal="left" vertical="center"/>
    </xf>
    <xf numFmtId="0" fontId="14" fillId="0" borderId="21" xfId="5" applyFont="1" applyBorder="1" applyAlignment="1">
      <alignment horizontal="left" vertical="center"/>
    </xf>
    <xf numFmtId="0" fontId="14" fillId="0" borderId="25" xfId="5" applyFont="1" applyBorder="1" applyAlignment="1">
      <alignment horizontal="left" vertical="center"/>
    </xf>
    <xf numFmtId="0" fontId="14" fillId="0" borderId="26" xfId="5" applyFont="1" applyBorder="1" applyAlignment="1">
      <alignment horizontal="left" vertical="center"/>
    </xf>
    <xf numFmtId="0" fontId="14" fillId="0" borderId="20" xfId="5" applyFont="1" applyBorder="1" applyAlignment="1">
      <alignment horizontal="justify" vertical="center" shrinkToFit="1"/>
    </xf>
    <xf numFmtId="0" fontId="14" fillId="0" borderId="20" xfId="5" applyFont="1" applyBorder="1" applyAlignment="1">
      <alignment horizontal="left" vertical="center" shrinkToFit="1"/>
    </xf>
    <xf numFmtId="0" fontId="14" fillId="0" borderId="51" xfId="5" applyFont="1" applyBorder="1" applyAlignment="1">
      <alignment horizontal="left" vertical="center" shrinkToFit="1"/>
    </xf>
    <xf numFmtId="0" fontId="14" fillId="0" borderId="83" xfId="5" applyFont="1" applyBorder="1" applyAlignment="1">
      <alignment horizontal="left" vertical="center"/>
    </xf>
    <xf numFmtId="0" fontId="14" fillId="0" borderId="84" xfId="5" applyFont="1" applyBorder="1" applyAlignment="1">
      <alignment horizontal="left" vertical="center"/>
    </xf>
    <xf numFmtId="49" fontId="14" fillId="0" borderId="84" xfId="5" applyNumberFormat="1" applyFont="1" applyBorder="1" applyAlignment="1">
      <alignment horizontal="left" vertical="center" shrinkToFit="1"/>
    </xf>
    <xf numFmtId="0" fontId="14" fillId="0" borderId="84" xfId="5" applyFont="1" applyBorder="1" applyAlignment="1">
      <alignment horizontal="left" vertical="center" shrinkToFit="1"/>
    </xf>
    <xf numFmtId="0" fontId="14" fillId="0" borderId="85" xfId="5" applyFont="1" applyBorder="1" applyAlignment="1">
      <alignment horizontal="left" vertical="center" shrinkToFit="1"/>
    </xf>
    <xf numFmtId="0" fontId="14" fillId="0" borderId="22" xfId="5" applyFont="1" applyBorder="1" applyAlignment="1">
      <alignment horizontal="left" vertical="center"/>
    </xf>
    <xf numFmtId="0" fontId="14" fillId="0" borderId="23" xfId="5" applyFont="1" applyBorder="1" applyAlignment="1">
      <alignment horizontal="left" vertical="center"/>
    </xf>
    <xf numFmtId="0" fontId="14" fillId="0" borderId="23" xfId="5" applyFont="1" applyBorder="1" applyAlignment="1">
      <alignment horizontal="left" vertical="center" shrinkToFit="1"/>
    </xf>
    <xf numFmtId="0" fontId="14" fillId="0" borderId="65" xfId="5" applyFont="1" applyBorder="1" applyAlignment="1">
      <alignment horizontal="left" vertical="center" shrinkToFit="1"/>
    </xf>
    <xf numFmtId="0" fontId="15" fillId="0" borderId="4" xfId="5" applyFont="1" applyBorder="1" applyAlignment="1">
      <alignment horizontal="center" vertical="top" wrapText="1"/>
    </xf>
    <xf numFmtId="0" fontId="15" fillId="0" borderId="0" xfId="5" applyFont="1" applyBorder="1" applyAlignment="1">
      <alignment horizontal="center" vertical="top" wrapText="1"/>
    </xf>
    <xf numFmtId="0" fontId="14" fillId="0" borderId="33" xfId="5" applyFont="1" applyBorder="1" applyAlignment="1">
      <alignment horizontal="left" vertical="center" shrinkToFit="1"/>
    </xf>
    <xf numFmtId="0" fontId="14" fillId="0" borderId="42" xfId="5" applyFont="1" applyBorder="1" applyAlignment="1">
      <alignment horizontal="left" vertical="center" shrinkToFit="1"/>
    </xf>
    <xf numFmtId="0" fontId="14" fillId="0" borderId="48" xfId="5" applyFont="1" applyBorder="1" applyAlignment="1">
      <alignment horizontal="left" vertical="center" shrinkToFit="1"/>
    </xf>
    <xf numFmtId="0" fontId="2" fillId="0" borderId="14" xfId="5" applyFont="1" applyBorder="1" applyAlignment="1">
      <alignment horizontal="center" vertical="center" wrapText="1"/>
    </xf>
    <xf numFmtId="0" fontId="2" fillId="0" borderId="15" xfId="5" applyFont="1" applyBorder="1" applyAlignment="1">
      <alignment horizontal="center" vertical="center" wrapText="1"/>
    </xf>
    <xf numFmtId="0" fontId="2" fillId="0" borderId="16" xfId="5" applyFont="1" applyBorder="1" applyAlignment="1">
      <alignment horizontal="center" vertical="center" wrapText="1"/>
    </xf>
    <xf numFmtId="0" fontId="11" fillId="0" borderId="14" xfId="5" applyNumberFormat="1" applyFont="1" applyBorder="1" applyAlignment="1">
      <alignment horizontal="center" vertical="center"/>
    </xf>
    <xf numFmtId="0" fontId="11" fillId="0" borderId="15" xfId="5" applyNumberFormat="1" applyFont="1" applyBorder="1" applyAlignment="1">
      <alignment horizontal="center" vertical="center"/>
    </xf>
    <xf numFmtId="0" fontId="11" fillId="0" borderId="16" xfId="5" applyNumberFormat="1" applyFont="1" applyBorder="1" applyAlignment="1">
      <alignment horizontal="center" vertical="center"/>
    </xf>
    <xf numFmtId="0" fontId="2" fillId="0" borderId="0" xfId="5" applyFont="1" applyBorder="1" applyAlignment="1">
      <alignment horizontal="right" vertical="center"/>
    </xf>
    <xf numFmtId="176" fontId="12" fillId="0" borderId="0" xfId="5" applyNumberFormat="1" applyFont="1" applyAlignment="1">
      <alignment horizontal="right" vertical="center"/>
    </xf>
    <xf numFmtId="176" fontId="15" fillId="0" borderId="0" xfId="5" applyNumberFormat="1" applyFont="1" applyBorder="1" applyAlignment="1">
      <alignment horizontal="right" vertical="center" shrinkToFit="1"/>
    </xf>
    <xf numFmtId="0" fontId="18" fillId="0" borderId="0" xfId="5" applyFont="1" applyBorder="1" applyAlignment="1">
      <alignment horizontal="center" vertical="center"/>
    </xf>
    <xf numFmtId="176" fontId="3" fillId="0" borderId="0" xfId="5" applyNumberFormat="1" applyFont="1" applyFill="1" applyBorder="1" applyAlignment="1">
      <alignment horizontal="right" vertical="center"/>
    </xf>
    <xf numFmtId="0" fontId="2" fillId="0" borderId="0" xfId="5" applyFont="1" applyAlignment="1">
      <alignment horizontal="left" vertical="center"/>
    </xf>
    <xf numFmtId="0" fontId="1" fillId="0" borderId="9" xfId="5" applyFont="1" applyBorder="1" applyAlignment="1">
      <alignment horizontal="center" vertical="center" shrinkToFit="1"/>
    </xf>
    <xf numFmtId="0" fontId="3" fillId="0" borderId="0" xfId="5" applyFont="1" applyAlignment="1">
      <alignment horizontal="left" vertical="center" indent="1" shrinkToFit="1"/>
    </xf>
    <xf numFmtId="0" fontId="3" fillId="0" borderId="9" xfId="5" applyFont="1" applyBorder="1" applyAlignment="1">
      <alignment horizontal="left" vertical="center" indent="1" shrinkToFit="1"/>
    </xf>
    <xf numFmtId="0" fontId="4" fillId="0" borderId="0" xfId="5" applyFont="1" applyBorder="1" applyAlignment="1">
      <alignment horizontal="left" vertical="center"/>
    </xf>
    <xf numFmtId="0" fontId="4" fillId="0" borderId="9" xfId="5" applyFont="1" applyBorder="1" applyAlignment="1">
      <alignment horizontal="left" vertical="center"/>
    </xf>
    <xf numFmtId="0" fontId="1" fillId="0" borderId="10" xfId="5" applyFont="1" applyBorder="1" applyAlignment="1">
      <alignment horizontal="center" vertical="center" shrinkToFit="1"/>
    </xf>
    <xf numFmtId="0" fontId="3" fillId="0" borderId="10" xfId="5" applyFont="1" applyBorder="1" applyAlignment="1">
      <alignment horizontal="left" vertical="center" indent="1" shrinkToFit="1"/>
    </xf>
    <xf numFmtId="0" fontId="3" fillId="0" borderId="10" xfId="5" applyFont="1" applyBorder="1" applyAlignment="1">
      <alignment horizontal="left" vertical="center" shrinkToFit="1"/>
    </xf>
    <xf numFmtId="0" fontId="3" fillId="0" borderId="9" xfId="5" applyFont="1" applyBorder="1" applyAlignment="1">
      <alignment horizontal="left" vertical="center" shrinkToFit="1"/>
    </xf>
    <xf numFmtId="0" fontId="1" fillId="0" borderId="0" xfId="0" applyFont="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horizontal="left" vertical="center" shrinkToFit="1"/>
    </xf>
    <xf numFmtId="176" fontId="2" fillId="0" borderId="9" xfId="0" applyNumberFormat="1" applyFont="1" applyBorder="1" applyAlignment="1">
      <alignment horizontal="left" vertical="center" shrinkToFit="1"/>
    </xf>
    <xf numFmtId="0" fontId="2" fillId="0" borderId="0" xfId="0" applyFont="1" applyAlignment="1">
      <alignment horizontal="left" vertical="top" wrapText="1"/>
    </xf>
    <xf numFmtId="0" fontId="13" fillId="0" borderId="0" xfId="6" applyFont="1" applyAlignment="1">
      <alignment horizontal="left" vertical="top" wrapText="1"/>
    </xf>
    <xf numFmtId="0" fontId="26" fillId="0" borderId="32" xfId="5" applyFont="1" applyBorder="1" applyAlignment="1" applyProtection="1">
      <alignment horizontal="center" vertical="center" shrinkToFit="1"/>
      <protection locked="0"/>
    </xf>
    <xf numFmtId="0" fontId="26" fillId="0" borderId="35" xfId="5" applyFont="1" applyBorder="1" applyAlignment="1" applyProtection="1">
      <alignment horizontal="center" vertical="center" shrinkToFit="1"/>
      <protection locked="0"/>
    </xf>
    <xf numFmtId="0" fontId="26" fillId="0" borderId="30" xfId="5" applyFont="1" applyBorder="1" applyAlignment="1" applyProtection="1">
      <alignment horizontal="center" vertical="center" shrinkToFit="1"/>
      <protection locked="0"/>
    </xf>
    <xf numFmtId="0" fontId="26" fillId="0" borderId="43" xfId="5" applyFont="1" applyBorder="1" applyAlignment="1" applyProtection="1">
      <alignment horizontal="center" vertical="center" shrinkToFit="1"/>
      <protection locked="0"/>
    </xf>
    <xf numFmtId="0" fontId="6" fillId="3" borderId="31" xfId="5" applyFont="1" applyFill="1" applyBorder="1" applyAlignment="1" applyProtection="1">
      <alignment horizontal="center" vertical="center" shrinkToFit="1"/>
      <protection locked="0"/>
    </xf>
    <xf numFmtId="0" fontId="6" fillId="3" borderId="2" xfId="5" applyFont="1" applyFill="1" applyBorder="1" applyAlignment="1" applyProtection="1">
      <alignment horizontal="center" vertical="center" shrinkToFit="1"/>
      <protection locked="0"/>
    </xf>
    <xf numFmtId="0" fontId="6" fillId="3" borderId="3" xfId="5" applyFont="1" applyFill="1" applyBorder="1" applyAlignment="1" applyProtection="1">
      <alignment horizontal="center" vertical="center" shrinkToFit="1"/>
      <protection locked="0"/>
    </xf>
    <xf numFmtId="0" fontId="6" fillId="3" borderId="39" xfId="5" applyFont="1" applyFill="1" applyBorder="1" applyAlignment="1" applyProtection="1">
      <alignment horizontal="center" vertical="center" shrinkToFit="1"/>
      <protection locked="0"/>
    </xf>
    <xf numFmtId="0" fontId="6" fillId="3" borderId="0" xfId="5" applyFont="1" applyFill="1" applyBorder="1" applyAlignment="1" applyProtection="1">
      <alignment horizontal="center" vertical="center" shrinkToFit="1"/>
      <protection locked="0"/>
    </xf>
    <xf numFmtId="0" fontId="6" fillId="3" borderId="5" xfId="5" applyFont="1" applyFill="1" applyBorder="1" applyAlignment="1" applyProtection="1">
      <alignment horizontal="center" vertical="center" shrinkToFit="1"/>
      <protection locked="0"/>
    </xf>
    <xf numFmtId="0" fontId="6" fillId="3" borderId="41" xfId="5" applyFont="1" applyFill="1" applyBorder="1" applyAlignment="1" applyProtection="1">
      <alignment horizontal="center" vertical="center" shrinkToFit="1"/>
      <protection locked="0"/>
    </xf>
    <xf numFmtId="0" fontId="6" fillId="3" borderId="7" xfId="5" applyFont="1" applyFill="1" applyBorder="1" applyAlignment="1" applyProtection="1">
      <alignment horizontal="center" vertical="center" shrinkToFit="1"/>
      <protection locked="0"/>
    </xf>
    <xf numFmtId="0" fontId="6" fillId="3" borderId="8" xfId="5" applyFont="1" applyFill="1" applyBorder="1" applyAlignment="1" applyProtection="1">
      <alignment horizontal="center" vertical="center" shrinkToFit="1"/>
      <protection locked="0"/>
    </xf>
    <xf numFmtId="0" fontId="10" fillId="0" borderId="39" xfId="5" applyFont="1" applyBorder="1" applyAlignment="1" applyProtection="1">
      <alignment horizontal="center" vertical="center" wrapText="1" shrinkToFit="1"/>
      <protection locked="0"/>
    </xf>
    <xf numFmtId="0" fontId="10" fillId="0" borderId="0" xfId="5" applyFont="1" applyBorder="1" applyAlignment="1" applyProtection="1">
      <alignment horizontal="center" vertical="center" wrapText="1" shrinkToFit="1"/>
      <protection locked="0"/>
    </xf>
    <xf numFmtId="0" fontId="10" fillId="0" borderId="33" xfId="5" applyFont="1" applyBorder="1" applyAlignment="1" applyProtection="1">
      <alignment horizontal="center" vertical="center" wrapText="1" shrinkToFit="1"/>
      <protection locked="0"/>
    </xf>
    <xf numFmtId="0" fontId="10" fillId="0" borderId="41" xfId="5" applyFont="1" applyBorder="1" applyAlignment="1" applyProtection="1">
      <alignment horizontal="center" vertical="center" wrapText="1" shrinkToFit="1"/>
      <protection locked="0"/>
    </xf>
    <xf numFmtId="0" fontId="10" fillId="0" borderId="7" xfId="5" applyFont="1" applyBorder="1" applyAlignment="1" applyProtection="1">
      <alignment horizontal="center" vertical="center" wrapText="1" shrinkToFit="1"/>
      <protection locked="0"/>
    </xf>
    <xf numFmtId="0" fontId="10" fillId="0" borderId="40" xfId="5" applyFont="1" applyBorder="1" applyAlignment="1" applyProtection="1">
      <alignment horizontal="center" vertical="center" wrapText="1" shrinkToFit="1"/>
      <protection locked="0"/>
    </xf>
    <xf numFmtId="0" fontId="3" fillId="3" borderId="31" xfId="5" applyFont="1" applyFill="1" applyBorder="1" applyAlignment="1" applyProtection="1">
      <alignment horizontal="center" vertical="center" shrinkToFit="1"/>
      <protection locked="0"/>
    </xf>
    <xf numFmtId="0" fontId="3" fillId="3" borderId="39" xfId="5" applyFont="1" applyFill="1" applyBorder="1" applyAlignment="1" applyProtection="1">
      <alignment horizontal="center" vertical="center" shrinkToFit="1"/>
      <protection locked="0"/>
    </xf>
    <xf numFmtId="0" fontId="3" fillId="0" borderId="80" xfId="5" applyFont="1" applyBorder="1" applyAlignment="1" applyProtection="1">
      <alignment horizontal="center" vertical="center" shrinkToFit="1"/>
      <protection locked="0"/>
    </xf>
    <xf numFmtId="0" fontId="3" fillId="0" borderId="78" xfId="5" applyFont="1" applyBorder="1" applyAlignment="1" applyProtection="1">
      <alignment horizontal="center" vertical="center" shrinkToFit="1"/>
      <protection locked="0"/>
    </xf>
    <xf numFmtId="38" fontId="3" fillId="3" borderId="31" xfId="1" applyFont="1" applyFill="1" applyBorder="1" applyAlignment="1" applyProtection="1">
      <alignment horizontal="center" vertical="center" shrinkToFit="1"/>
      <protection locked="0"/>
    </xf>
    <xf numFmtId="38" fontId="3" fillId="3" borderId="39" xfId="1" applyFont="1" applyFill="1" applyBorder="1" applyAlignment="1" applyProtection="1">
      <alignment horizontal="center" vertical="center" shrinkToFit="1"/>
      <protection locked="0"/>
    </xf>
    <xf numFmtId="38" fontId="3" fillId="0" borderId="80" xfId="1" applyFont="1" applyBorder="1" applyAlignment="1" applyProtection="1">
      <alignment horizontal="center" vertical="center" shrinkToFit="1"/>
      <protection locked="0"/>
    </xf>
    <xf numFmtId="38" fontId="3" fillId="0" borderId="78" xfId="1" applyFont="1" applyBorder="1" applyAlignment="1" applyProtection="1">
      <alignment horizontal="center" vertical="center" shrinkToFit="1"/>
      <protection locked="0"/>
    </xf>
    <xf numFmtId="0" fontId="10" fillId="0" borderId="73" xfId="5" applyFont="1" applyBorder="1" applyAlignment="1">
      <alignment horizontal="center" vertical="center" wrapText="1"/>
    </xf>
    <xf numFmtId="0" fontId="10" fillId="0" borderId="74" xfId="5" applyFont="1" applyBorder="1" applyAlignment="1">
      <alignment horizontal="center" vertical="center" wrapText="1"/>
    </xf>
    <xf numFmtId="0" fontId="26" fillId="0" borderId="77" xfId="5" applyFont="1" applyBorder="1" applyAlignment="1" applyProtection="1">
      <alignment horizontal="center" vertical="center" shrinkToFit="1"/>
      <protection locked="0"/>
    </xf>
    <xf numFmtId="0" fontId="26" fillId="0" borderId="74" xfId="5" applyFont="1" applyBorder="1" applyAlignment="1" applyProtection="1">
      <alignment horizontal="center" vertical="center" shrinkToFit="1"/>
      <protection locked="0"/>
    </xf>
    <xf numFmtId="0" fontId="26" fillId="0" borderId="75" xfId="5" applyFont="1" applyBorder="1" applyAlignment="1" applyProtection="1">
      <alignment horizontal="center" vertical="center" shrinkToFit="1"/>
      <protection locked="0"/>
    </xf>
    <xf numFmtId="0" fontId="6" fillId="0" borderId="64" xfId="5" applyFont="1" applyBorder="1" applyAlignment="1" applyProtection="1">
      <alignment horizontal="center" vertical="center" shrinkToFit="1"/>
      <protection locked="0"/>
    </xf>
    <xf numFmtId="0" fontId="6" fillId="0" borderId="66" xfId="5" applyFont="1" applyBorder="1" applyAlignment="1" applyProtection="1">
      <alignment horizontal="center" vertical="center" shrinkToFit="1"/>
      <protection locked="0"/>
    </xf>
    <xf numFmtId="0" fontId="6" fillId="0" borderId="81" xfId="5" applyFont="1" applyBorder="1" applyAlignment="1" applyProtection="1">
      <alignment horizontal="center" vertical="center" shrinkToFit="1"/>
      <protection locked="0"/>
    </xf>
    <xf numFmtId="0" fontId="26" fillId="0" borderId="39" xfId="5" applyFont="1" applyBorder="1" applyAlignment="1" applyProtection="1">
      <alignment horizontal="center" vertical="center" shrinkToFit="1"/>
      <protection locked="0"/>
    </xf>
    <xf numFmtId="0" fontId="26" fillId="0" borderId="34" xfId="5" applyFont="1" applyBorder="1" applyAlignment="1" applyProtection="1">
      <alignment horizontal="center" vertical="center" shrinkToFit="1"/>
      <protection locked="0"/>
    </xf>
    <xf numFmtId="0" fontId="26" fillId="0" borderId="31" xfId="5" applyFont="1" applyBorder="1" applyAlignment="1" applyProtection="1">
      <alignment horizontal="center" vertical="center" shrinkToFit="1"/>
      <protection locked="0"/>
    </xf>
    <xf numFmtId="0" fontId="6" fillId="0" borderId="0" xfId="5" applyFont="1" applyAlignment="1">
      <alignment horizontal="center" vertical="center"/>
    </xf>
    <xf numFmtId="0" fontId="4" fillId="0" borderId="12" xfId="5" applyFont="1" applyBorder="1" applyAlignment="1">
      <alignment horizontal="center" vertical="center"/>
    </xf>
    <xf numFmtId="0" fontId="4" fillId="0" borderId="29" xfId="5" applyFont="1" applyBorder="1" applyAlignment="1">
      <alignment horizontal="center" vertical="center"/>
    </xf>
    <xf numFmtId="0" fontId="4" fillId="0" borderId="27" xfId="5" applyFont="1" applyBorder="1" applyAlignment="1">
      <alignment horizontal="center" vertical="center"/>
    </xf>
    <xf numFmtId="0" fontId="4" fillId="0" borderId="28" xfId="5" applyFont="1" applyBorder="1" applyAlignment="1">
      <alignment horizontal="center" vertical="center"/>
    </xf>
    <xf numFmtId="0" fontId="10" fillId="0" borderId="34" xfId="5" applyFont="1" applyBorder="1" applyAlignment="1">
      <alignment horizontal="center" vertical="center"/>
    </xf>
    <xf numFmtId="0" fontId="10" fillId="0" borderId="43" xfId="5" applyFont="1" applyBorder="1" applyAlignment="1">
      <alignment horizontal="center" vertical="center"/>
    </xf>
    <xf numFmtId="0" fontId="4" fillId="0" borderId="20" xfId="5" applyFont="1" applyBorder="1" applyAlignment="1">
      <alignment horizontal="center" vertical="center"/>
    </xf>
    <xf numFmtId="0" fontId="4" fillId="0" borderId="42" xfId="5" applyFont="1" applyBorder="1" applyAlignment="1">
      <alignment horizontal="center" vertical="center"/>
    </xf>
    <xf numFmtId="0" fontId="9" fillId="0" borderId="31" xfId="5" applyFont="1" applyBorder="1" applyAlignment="1" applyProtection="1">
      <alignment horizontal="center" vertical="top" shrinkToFit="1"/>
      <protection locked="0"/>
    </xf>
    <xf numFmtId="0" fontId="9" fillId="0" borderId="32" xfId="5" applyFont="1" applyBorder="1" applyAlignment="1" applyProtection="1">
      <alignment horizontal="center" vertical="top" shrinkToFit="1"/>
      <protection locked="0"/>
    </xf>
    <xf numFmtId="0" fontId="7" fillId="0" borderId="27" xfId="5" applyFont="1" applyBorder="1" applyAlignment="1" applyProtection="1">
      <alignment horizontal="center" vertical="center" shrinkToFit="1"/>
      <protection locked="0"/>
    </xf>
    <xf numFmtId="0" fontId="7" fillId="0" borderId="10" xfId="5" applyFont="1" applyBorder="1" applyAlignment="1" applyProtection="1">
      <alignment horizontal="center" vertical="center" shrinkToFit="1"/>
      <protection locked="0"/>
    </xf>
    <xf numFmtId="0" fontId="7" fillId="0" borderId="28" xfId="5" applyFont="1" applyBorder="1" applyAlignment="1" applyProtection="1">
      <alignment horizontal="center" vertical="center" shrinkToFit="1"/>
      <protection locked="0"/>
    </xf>
    <xf numFmtId="0" fontId="10" fillId="0" borderId="20" xfId="5" applyFont="1" applyBorder="1" applyAlignment="1">
      <alignment horizontal="center" vertical="center" textRotation="255" wrapText="1"/>
    </xf>
    <xf numFmtId="0" fontId="10" fillId="0" borderId="42" xfId="5" applyFont="1" applyBorder="1" applyAlignment="1">
      <alignment horizontal="center" vertical="center" textRotation="255" wrapText="1"/>
    </xf>
    <xf numFmtId="0" fontId="26" fillId="0" borderId="76" xfId="5" applyFont="1" applyBorder="1" applyAlignment="1" applyProtection="1">
      <alignment horizontal="center" vertical="center" shrinkToFit="1"/>
      <protection locked="0"/>
    </xf>
    <xf numFmtId="0" fontId="4" fillId="0" borderId="41" xfId="5" applyFont="1" applyBorder="1" applyAlignment="1">
      <alignment horizontal="center" vertical="center"/>
    </xf>
    <xf numFmtId="0" fontId="4" fillId="0" borderId="7" xfId="5" applyFont="1" applyBorder="1" applyAlignment="1">
      <alignment horizontal="center" vertical="center"/>
    </xf>
    <xf numFmtId="0" fontId="4" fillId="0" borderId="40" xfId="5" applyFont="1" applyBorder="1" applyAlignment="1">
      <alignment horizontal="center" vertical="center"/>
    </xf>
    <xf numFmtId="0" fontId="4" fillId="0" borderId="39" xfId="5" applyFont="1" applyBorder="1" applyAlignment="1">
      <alignment horizontal="center" vertical="center"/>
    </xf>
    <xf numFmtId="0" fontId="9" fillId="0" borderId="27" xfId="5" applyFont="1" applyBorder="1" applyAlignment="1">
      <alignment horizontal="center" vertical="center" wrapText="1"/>
    </xf>
    <xf numFmtId="0" fontId="9" fillId="0" borderId="10" xfId="5" applyFont="1" applyBorder="1" applyAlignment="1">
      <alignment horizontal="center" vertical="center" wrapText="1"/>
    </xf>
    <xf numFmtId="0" fontId="9" fillId="0" borderId="28" xfId="5" applyFont="1" applyBorder="1" applyAlignment="1">
      <alignment horizontal="center" vertical="center" wrapText="1"/>
    </xf>
    <xf numFmtId="0" fontId="9" fillId="0" borderId="39" xfId="5" applyFont="1" applyBorder="1" applyAlignment="1">
      <alignment horizontal="center" vertical="center" wrapText="1"/>
    </xf>
    <xf numFmtId="0" fontId="9" fillId="0" borderId="0" xfId="5" applyFont="1" applyBorder="1" applyAlignment="1">
      <alignment horizontal="center" vertical="center" wrapText="1"/>
    </xf>
    <xf numFmtId="0" fontId="9" fillId="0" borderId="33" xfId="5" applyFont="1" applyBorder="1" applyAlignment="1">
      <alignment horizontal="center" vertical="center" wrapText="1"/>
    </xf>
    <xf numFmtId="0" fontId="9" fillId="0" borderId="41" xfId="5" applyFont="1" applyBorder="1" applyAlignment="1">
      <alignment horizontal="center" vertical="center" wrapText="1"/>
    </xf>
    <xf numFmtId="0" fontId="9" fillId="0" borderId="7" xfId="5" applyFont="1" applyBorder="1" applyAlignment="1">
      <alignment horizontal="center" vertical="center" wrapText="1"/>
    </xf>
    <xf numFmtId="0" fontId="9" fillId="0" borderId="40" xfId="5" applyFont="1" applyBorder="1" applyAlignment="1">
      <alignment horizontal="center" vertical="center" wrapText="1"/>
    </xf>
    <xf numFmtId="0" fontId="4" fillId="0" borderId="72" xfId="5" applyFont="1" applyBorder="1" applyAlignment="1">
      <alignment horizontal="center" vertical="center"/>
    </xf>
    <xf numFmtId="0" fontId="4" fillId="0" borderId="34" xfId="5" applyFont="1" applyBorder="1" applyAlignment="1">
      <alignment horizontal="center" vertical="center"/>
    </xf>
    <xf numFmtId="0" fontId="4" fillId="0" borderId="35" xfId="5" applyFont="1" applyBorder="1" applyAlignment="1">
      <alignment horizontal="center" vertical="center"/>
    </xf>
  </cellXfs>
  <cellStyles count="8">
    <cellStyle name="ハイパーリンク 2" xfId="7" xr:uid="{00000000-0005-0000-0000-000036000000}"/>
    <cellStyle name="桁区切り" xfId="1" builtinId="6"/>
    <cellStyle name="桁区切り 2" xfId="3" xr:uid="{00000000-0005-0000-0000-000029000000}"/>
    <cellStyle name="標準" xfId="0" builtinId="0"/>
    <cellStyle name="標準 2" xfId="5" xr:uid="{00000000-0005-0000-0000-000034000000}"/>
    <cellStyle name="標準 3" xfId="6" xr:uid="{00000000-0005-0000-0000-000035000000}"/>
    <cellStyle name="標準_butu6_checkhyo" xfId="2" xr:uid="{00000000-0005-0000-0000-000011000000}"/>
    <cellStyle name="標準_Sheet3" xfId="4" xr:uid="{00000000-0005-0000-0000-00002C000000}"/>
  </cellStyles>
  <dxfs count="42">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solid">
          <bgColor theme="0"/>
        </patternFill>
      </fill>
    </dxf>
    <dxf>
      <fill>
        <patternFill patternType="none"/>
      </fill>
    </dxf>
    <dxf>
      <fill>
        <patternFill patternType="none"/>
      </fill>
    </dxf>
    <dxf>
      <fill>
        <patternFill patternType="solid">
          <bgColor theme="0"/>
        </patternFill>
      </fill>
    </dxf>
    <dxf>
      <fill>
        <patternFill patternType="none"/>
      </fill>
    </dxf>
    <dxf>
      <fill>
        <patternFill patternType="none"/>
      </fill>
    </dxf>
    <dxf>
      <fill>
        <patternFill patternType="solid">
          <bgColor theme="0"/>
        </patternFill>
      </fill>
    </dxf>
    <dxf>
      <fill>
        <patternFill patternType="none"/>
      </fill>
    </dxf>
    <dxf>
      <fill>
        <patternFill patternType="none"/>
      </fill>
    </dxf>
    <dxf>
      <fill>
        <patternFill patternType="solid">
          <bgColor theme="0"/>
        </patternFill>
      </fill>
    </dxf>
    <dxf>
      <fill>
        <patternFill patternType="none"/>
      </fill>
    </dxf>
    <dxf>
      <fill>
        <patternFill patternType="solid">
          <bgColor theme="0"/>
        </patternFill>
      </fill>
    </dxf>
    <dxf>
      <fill>
        <patternFill patternType="none"/>
      </fill>
    </dxf>
    <dxf>
      <fill>
        <patternFill patternType="none"/>
      </fill>
    </dxf>
    <dxf>
      <fill>
        <patternFill patternType="none"/>
      </fill>
    </dxf>
    <dxf>
      <fill>
        <patternFill patternType="solid">
          <bgColor theme="0"/>
        </patternFill>
      </fill>
    </dxf>
    <dxf>
      <fill>
        <patternFill patternType="none"/>
      </fill>
    </dxf>
    <dxf>
      <font>
        <color theme="0"/>
      </font>
    </dxf>
    <dxf>
      <font>
        <color theme="0"/>
      </font>
    </dxf>
    <dxf>
      <font>
        <color theme="0"/>
      </font>
    </dxf>
    <dxf>
      <font>
        <color theme="0"/>
      </font>
    </dxf>
    <dxf>
      <font>
        <color theme="0"/>
      </font>
    </dxf>
    <dxf>
      <font>
        <color theme="7" tint="0.79998168889431442"/>
      </font>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fgColor theme="0"/>
          <bgColor theme="0"/>
        </patternFill>
      </fill>
    </dxf>
    <dxf>
      <fill>
        <patternFill patternType="solid">
          <bgColor theme="0"/>
        </patternFill>
      </fill>
    </dxf>
    <dxf>
      <font>
        <color theme="0"/>
      </font>
    </dxf>
    <dxf>
      <font>
        <color theme="0"/>
      </font>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76200</xdr:colOff>
      <xdr:row>10</xdr:row>
      <xdr:rowOff>95250</xdr:rowOff>
    </xdr:from>
    <xdr:to>
      <xdr:col>37</xdr:col>
      <xdr:colOff>123825</xdr:colOff>
      <xdr:row>11</xdr:row>
      <xdr:rowOff>209550</xdr:rowOff>
    </xdr:to>
    <xdr:sp macro="" textlink="">
      <xdr:nvSpPr>
        <xdr:cNvPr id="2" name="円/楕円 4">
          <a:extLst>
            <a:ext uri="{FF2B5EF4-FFF2-40B4-BE49-F238E27FC236}">
              <a16:creationId xmlns:a16="http://schemas.microsoft.com/office/drawing/2014/main" id="{380F127F-3DDC-420F-B1B9-5F961E322DF1}"/>
            </a:ext>
          </a:extLst>
        </xdr:cNvPr>
        <xdr:cNvSpPr/>
      </xdr:nvSpPr>
      <xdr:spPr>
        <a:xfrm>
          <a:off x="5743575" y="2438400"/>
          <a:ext cx="371475" cy="361950"/>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b="1">
              <a:solidFill>
                <a:schemeClr val="tx1">
                  <a:lumMod val="50000"/>
                  <a:lumOff val="50000"/>
                </a:schemeClr>
              </a:solidFill>
              <a:latin typeface="游ゴシック" panose="020B0400000000000000" charset="-128"/>
              <a:ea typeface="游ゴシック" panose="020B0400000000000000" charset="-128"/>
            </a:rPr>
            <a:t>※</a:t>
          </a:r>
          <a:endParaRPr kumimoji="1" lang="ja-JP" altLang="en-US" sz="1200" b="1">
            <a:solidFill>
              <a:schemeClr val="tx1">
                <a:lumMod val="50000"/>
                <a:lumOff val="50000"/>
              </a:schemeClr>
            </a:solidFill>
            <a:latin typeface="游ゴシック" panose="020B0400000000000000" charset="-128"/>
            <a:ea typeface="游ゴシック" panose="020B0400000000000000" charset="-128"/>
          </a:endParaRPr>
        </a:p>
      </xdr:txBody>
    </xdr:sp>
    <xdr:clientData/>
  </xdr:twoCellAnchor>
  <xdr:twoCellAnchor>
    <xdr:from>
      <xdr:col>35</xdr:col>
      <xdr:colOff>76200</xdr:colOff>
      <xdr:row>10</xdr:row>
      <xdr:rowOff>95250</xdr:rowOff>
    </xdr:from>
    <xdr:to>
      <xdr:col>37</xdr:col>
      <xdr:colOff>123825</xdr:colOff>
      <xdr:row>11</xdr:row>
      <xdr:rowOff>209550</xdr:rowOff>
    </xdr:to>
    <xdr:sp macro="" textlink="">
      <xdr:nvSpPr>
        <xdr:cNvPr id="3" name="円/楕円 4">
          <a:extLst>
            <a:ext uri="{FF2B5EF4-FFF2-40B4-BE49-F238E27FC236}">
              <a16:creationId xmlns:a16="http://schemas.microsoft.com/office/drawing/2014/main" id="{8E82B9A9-ADD6-4707-B207-3FF5994E2779}"/>
            </a:ext>
          </a:extLst>
        </xdr:cNvPr>
        <xdr:cNvSpPr/>
      </xdr:nvSpPr>
      <xdr:spPr>
        <a:xfrm>
          <a:off x="5743575" y="2438400"/>
          <a:ext cx="371475" cy="361950"/>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b="1">
              <a:solidFill>
                <a:schemeClr val="tx1">
                  <a:lumMod val="50000"/>
                  <a:lumOff val="50000"/>
                </a:schemeClr>
              </a:solidFill>
              <a:latin typeface="游ゴシック" panose="020B0400000000000000" charset="-128"/>
              <a:ea typeface="游ゴシック" panose="020B0400000000000000" charset="-128"/>
            </a:rPr>
            <a:t>※</a:t>
          </a:r>
          <a:endParaRPr kumimoji="1" lang="ja-JP" altLang="en-US" sz="1200" b="1">
            <a:solidFill>
              <a:schemeClr val="tx1">
                <a:lumMod val="50000"/>
                <a:lumOff val="50000"/>
              </a:schemeClr>
            </a:solidFill>
            <a:latin typeface="游ゴシック" panose="020B0400000000000000" charset="-128"/>
            <a:ea typeface="游ゴシック" panose="020B040000000000000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172358</xdr:colOff>
      <xdr:row>15</xdr:row>
      <xdr:rowOff>9072</xdr:rowOff>
    </xdr:from>
    <xdr:to>
      <xdr:col>7</xdr:col>
      <xdr:colOff>492125</xdr:colOff>
      <xdr:row>16</xdr:row>
      <xdr:rowOff>0</xdr:rowOff>
    </xdr:to>
    <xdr:sp macro="" textlink="">
      <xdr:nvSpPr>
        <xdr:cNvPr id="2" name="円/楕円 4">
          <a:extLst>
            <a:ext uri="{FF2B5EF4-FFF2-40B4-BE49-F238E27FC236}">
              <a16:creationId xmlns:a16="http://schemas.microsoft.com/office/drawing/2014/main" id="{00000000-0008-0000-0900-000002000000}"/>
            </a:ext>
          </a:extLst>
        </xdr:cNvPr>
        <xdr:cNvSpPr/>
      </xdr:nvSpPr>
      <xdr:spPr>
        <a:xfrm>
          <a:off x="5563235" y="7609840"/>
          <a:ext cx="320040" cy="324485"/>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b="1">
              <a:solidFill>
                <a:schemeClr val="tx1">
                  <a:lumMod val="50000"/>
                  <a:lumOff val="50000"/>
                </a:schemeClr>
              </a:solidFill>
              <a:latin typeface="游ゴシック" panose="020B0400000000000000" charset="-128"/>
              <a:ea typeface="游ゴシック" panose="020B0400000000000000" charset="-128"/>
            </a:rPr>
            <a:t>※</a:t>
          </a:r>
          <a:endParaRPr kumimoji="1" lang="ja-JP" altLang="en-US" sz="1200" b="1">
            <a:solidFill>
              <a:schemeClr val="tx1">
                <a:lumMod val="50000"/>
                <a:lumOff val="50000"/>
              </a:schemeClr>
            </a:solidFill>
            <a:latin typeface="游ゴシック" panose="020B0400000000000000" charset="-128"/>
            <a:ea typeface="游ゴシック" panose="020B040000000000000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J12"/>
  <sheetViews>
    <sheetView showGridLines="0" showZeros="0" tabSelected="1" zoomScale="80" zoomScaleNormal="80" zoomScaleSheetLayoutView="80" workbookViewId="0"/>
  </sheetViews>
  <sheetFormatPr defaultColWidth="9" defaultRowHeight="18"/>
  <cols>
    <col min="1" max="1" width="1.625" style="142" customWidth="1"/>
    <col min="2" max="2" width="11.375" style="142" customWidth="1"/>
    <col min="3" max="3" width="46.875" style="142" customWidth="1"/>
    <col min="4" max="4" width="58.5" style="142" customWidth="1"/>
    <col min="5" max="5" width="2" style="142" customWidth="1"/>
    <col min="6" max="10" width="9" style="142"/>
    <col min="11" max="11" width="2.75" style="142" customWidth="1"/>
    <col min="12" max="16384" width="9" style="142"/>
  </cols>
  <sheetData>
    <row r="1" spans="1:10" ht="7.5" customHeight="1" thickBot="1">
      <c r="A1" s="197"/>
      <c r="B1" s="87"/>
      <c r="C1" s="87"/>
      <c r="D1" s="87"/>
      <c r="E1" s="88"/>
    </row>
    <row r="2" spans="1:10" ht="36" customHeight="1" thickBot="1">
      <c r="A2" s="87"/>
      <c r="B2" s="238" t="s">
        <v>566</v>
      </c>
      <c r="C2" s="239"/>
      <c r="D2" s="196" t="str">
        <f>TEXT(入力シート!D6,"yyyymmdd")&amp;"　"&amp;IF(入力シート!D28="",入力シート!D13,入力シート!D28)</f>
        <v>19000100　</v>
      </c>
      <c r="E2" s="88"/>
    </row>
    <row r="3" spans="1:10" ht="7.5" customHeight="1">
      <c r="A3" s="87"/>
      <c r="B3" s="109"/>
      <c r="C3" s="109"/>
      <c r="D3" s="110"/>
      <c r="E3" s="88"/>
    </row>
    <row r="4" spans="1:10" ht="36" customHeight="1">
      <c r="A4" s="87"/>
      <c r="B4" s="89" t="s">
        <v>505</v>
      </c>
      <c r="C4" s="90" t="s">
        <v>486</v>
      </c>
      <c r="D4" s="90" t="s">
        <v>488</v>
      </c>
      <c r="E4" s="91"/>
      <c r="F4" s="143"/>
      <c r="G4" s="143"/>
      <c r="H4" s="143"/>
      <c r="I4" s="143"/>
      <c r="J4" s="143"/>
    </row>
    <row r="5" spans="1:10" ht="40.5" customHeight="1">
      <c r="A5" s="87"/>
      <c r="B5" s="92">
        <v>1</v>
      </c>
      <c r="C5" s="94" t="s">
        <v>492</v>
      </c>
      <c r="D5" s="94" t="s">
        <v>574</v>
      </c>
      <c r="E5" s="95"/>
      <c r="F5" s="143"/>
      <c r="G5" s="143"/>
      <c r="H5" s="143"/>
      <c r="I5" s="143"/>
      <c r="J5" s="143"/>
    </row>
    <row r="6" spans="1:10" ht="40.5" customHeight="1">
      <c r="A6" s="87"/>
      <c r="B6" s="92">
        <v>2</v>
      </c>
      <c r="C6" s="93" t="s">
        <v>482</v>
      </c>
      <c r="D6" s="93" t="s">
        <v>569</v>
      </c>
      <c r="E6" s="96"/>
      <c r="F6" s="143"/>
      <c r="G6" s="143"/>
      <c r="H6" s="143"/>
      <c r="I6" s="143"/>
      <c r="J6" s="143"/>
    </row>
    <row r="7" spans="1:10" ht="38.25" customHeight="1">
      <c r="A7" s="87"/>
      <c r="B7" s="92">
        <v>3</v>
      </c>
      <c r="C7" s="94" t="s">
        <v>543</v>
      </c>
      <c r="D7" s="93" t="s">
        <v>569</v>
      </c>
      <c r="E7" s="96"/>
      <c r="F7" s="143"/>
      <c r="G7" s="143"/>
      <c r="H7" s="143"/>
      <c r="I7" s="143"/>
      <c r="J7" s="143"/>
    </row>
    <row r="8" spans="1:10" ht="38.25" customHeight="1">
      <c r="A8" s="87"/>
      <c r="B8" s="92">
        <v>4</v>
      </c>
      <c r="C8" s="93" t="s">
        <v>485</v>
      </c>
      <c r="D8" s="94" t="s">
        <v>570</v>
      </c>
      <c r="E8" s="96"/>
      <c r="F8" s="143"/>
      <c r="G8" s="143"/>
      <c r="H8" s="143"/>
      <c r="I8" s="143"/>
      <c r="J8" s="143"/>
    </row>
    <row r="9" spans="1:10" ht="38.25" customHeight="1">
      <c r="A9" s="87"/>
      <c r="B9" s="92">
        <v>5</v>
      </c>
      <c r="C9" s="93" t="s">
        <v>484</v>
      </c>
      <c r="D9" s="94" t="s">
        <v>570</v>
      </c>
      <c r="E9" s="96"/>
      <c r="F9" s="143"/>
      <c r="G9" s="143"/>
      <c r="H9" s="143"/>
      <c r="I9" s="143"/>
      <c r="J9" s="143"/>
    </row>
    <row r="10" spans="1:10" ht="38.25" customHeight="1">
      <c r="A10" s="87"/>
      <c r="B10" s="92">
        <v>11</v>
      </c>
      <c r="C10" s="93" t="s">
        <v>483</v>
      </c>
      <c r="D10" s="93" t="s">
        <v>695</v>
      </c>
      <c r="E10" s="96"/>
      <c r="F10" s="143"/>
      <c r="G10" s="143"/>
      <c r="H10" s="143"/>
      <c r="I10" s="143"/>
      <c r="J10" s="143"/>
    </row>
    <row r="11" spans="1:10" ht="43.5" customHeight="1">
      <c r="A11" s="87"/>
      <c r="B11" s="92">
        <v>14</v>
      </c>
      <c r="C11" s="94" t="s">
        <v>713</v>
      </c>
      <c r="D11" s="93" t="s">
        <v>487</v>
      </c>
      <c r="E11" s="96"/>
      <c r="F11" s="143"/>
      <c r="G11" s="143"/>
      <c r="H11" s="143"/>
      <c r="I11" s="143"/>
      <c r="J11" s="143"/>
    </row>
    <row r="12" spans="1:10" ht="9.75" customHeight="1">
      <c r="A12" s="87"/>
      <c r="B12" s="97"/>
      <c r="C12" s="87"/>
      <c r="D12" s="87"/>
      <c r="E12" s="88"/>
    </row>
  </sheetData>
  <sheetProtection algorithmName="SHA-512" hashValue="xTHpglIiDPOLeVboU1o7tDTQ7zz/WxI51ncL3TYmGxvqLvAXIR/euGKkR72cbIPhyg33qU4Ot7BfD9Rbx+2srQ==" saltValue="yG/Z35HWzxkbYXW2K4jZBQ==" spinCount="100000" sheet="1" selectLockedCells="1"/>
  <mergeCells count="1">
    <mergeCell ref="B2:C2"/>
  </mergeCells>
  <phoneticPr fontId="65" type="Hiragana"/>
  <conditionalFormatting sqref="D2">
    <cfRule type="containsText" dxfId="41" priority="1" operator="containsText" text="19000100">
      <formula>NOT(ISERROR(SEARCH("19000100",D2)))</formula>
    </cfRule>
  </conditionalFormatting>
  <pageMargins left="0.69930555555555596" right="0.69930555555555596" top="0.75" bottom="0.75" header="0.3" footer="0.3"/>
  <pageSetup paperSize="9" scale="6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C0B70-48AF-4816-B3E4-92C37D75720D}">
  <sheetPr>
    <tabColor theme="1" tint="0.499984740745262"/>
  </sheetPr>
  <dimension ref="B1:D48"/>
  <sheetViews>
    <sheetView zoomScale="85" zoomScaleNormal="85" workbookViewId="0"/>
  </sheetViews>
  <sheetFormatPr defaultRowHeight="18"/>
  <cols>
    <col min="1" max="1" width="3" style="87" customWidth="1"/>
    <col min="2" max="2" width="29.375" style="117" customWidth="1"/>
    <col min="3" max="3" width="68.875" style="232" customWidth="1"/>
    <col min="4" max="4" width="34.875" style="117" bestFit="1" customWidth="1"/>
    <col min="5" max="16384" width="9" style="87"/>
  </cols>
  <sheetData>
    <row r="1" spans="2:4" ht="18.75" customHeight="1"/>
    <row r="2" spans="2:4" s="115" customFormat="1" ht="16.5">
      <c r="B2" s="114" t="s">
        <v>491</v>
      </c>
      <c r="C2" s="231">
        <f>入力シート!D8</f>
        <v>0</v>
      </c>
      <c r="D2" s="114"/>
    </row>
    <row r="3" spans="2:4" s="115" customFormat="1" ht="16.5">
      <c r="B3" s="114" t="s">
        <v>2</v>
      </c>
      <c r="C3" s="231">
        <f>入力シート!D9</f>
        <v>0</v>
      </c>
      <c r="D3" s="114"/>
    </row>
    <row r="4" spans="2:4" s="115" customFormat="1" ht="16.5">
      <c r="B4" s="234" t="s">
        <v>740</v>
      </c>
      <c r="C4" s="231">
        <f>入力シート!D48</f>
        <v>0</v>
      </c>
      <c r="D4" s="114"/>
    </row>
    <row r="5" spans="2:4" s="115" customFormat="1" ht="16.5">
      <c r="B5" s="114" t="s">
        <v>738</v>
      </c>
      <c r="C5" s="231" t="str">
        <f>DBCS(SUBSTITUTE(SUBSTITUTE(IF(入力シート!D27="",入力シート!D12,入力シート!D27),"　","")," ",""))</f>
        <v/>
      </c>
      <c r="D5" s="114" t="str">
        <f>IF(入力シート!D27="","本店","受任者")</f>
        <v>本店</v>
      </c>
    </row>
    <row r="6" spans="2:4" s="115" customFormat="1" ht="16.5">
      <c r="B6" s="114" t="s">
        <v>5</v>
      </c>
      <c r="C6" s="231" t="str">
        <f>DBCS(SUBSTITUTE(SUBSTITUTE(IF(入力シート!D28="",入力シート!D13,入力シート!D28),"　","")," ",""))</f>
        <v/>
      </c>
      <c r="D6" s="114" t="str">
        <f>IF(入力シート!D28="","本店","受任者")</f>
        <v>本店</v>
      </c>
    </row>
    <row r="7" spans="2:4" s="115" customFormat="1" ht="16.5">
      <c r="B7" s="114" t="s">
        <v>546</v>
      </c>
      <c r="C7" s="231" t="str">
        <f>DBCS(SUBSTITUTE(SUBSTITUTE(IF(入力シート!D34="",入力シート!D19,入力シート!D34),"　","")," ",""))</f>
        <v/>
      </c>
      <c r="D7" s="114" t="str">
        <f>IF(入力シート!D34="","本店","受任者")</f>
        <v>本店</v>
      </c>
    </row>
    <row r="8" spans="2:4" s="115" customFormat="1" ht="16.5">
      <c r="B8" s="114" t="s">
        <v>7</v>
      </c>
      <c r="C8" s="231" t="str">
        <f>DBCS(IF(入力シート!D35="",入力シート!D20,入力シート!D35))</f>
        <v/>
      </c>
      <c r="D8" s="114" t="str">
        <f>IF(入力シート!D35="","本店","受任者")</f>
        <v>本店</v>
      </c>
    </row>
    <row r="9" spans="2:4" s="115" customFormat="1" ht="16.5">
      <c r="B9" s="114" t="s">
        <v>744</v>
      </c>
      <c r="C9" s="231" t="str">
        <f>IF(ISNUMBER(SEARCH("守口", C16)), "市内", IF(ISNUMBER(SEARCH("大阪", C16)), "市外", "県外"))</f>
        <v>県外</v>
      </c>
      <c r="D9" s="114" t="str">
        <f>IF(入力シート!D29="","本店","受任者")</f>
        <v>本店</v>
      </c>
    </row>
    <row r="10" spans="2:4" s="115" customFormat="1" ht="16.5">
      <c r="B10" s="114" t="s">
        <v>10</v>
      </c>
      <c r="C10" s="231" t="str">
        <f>ASC(SUBSTITUTE(SUBSTITUTE(IF(入力シート!D29="",入力シート!D14,入力シート!D29),"　","")," ",""))</f>
        <v/>
      </c>
      <c r="D10" s="114" t="str">
        <f>IF(入力シート!D29="","本店","受任者")</f>
        <v>本店</v>
      </c>
    </row>
    <row r="11" spans="2:4" s="115" customFormat="1" ht="16.5">
      <c r="B11" s="114" t="s">
        <v>625</v>
      </c>
      <c r="C11" s="231" t="str">
        <f>DBCS(SUBSTITUTE(SUBSTITUTE(IF(入力シート!D30="",入力シート!D15,入力シート!D30),"　","")," ",""))</f>
        <v/>
      </c>
      <c r="D11" s="114" t="str">
        <f>IF(入力シート!D30="","本店","受任者")</f>
        <v>本店</v>
      </c>
    </row>
    <row r="12" spans="2:4" s="115" customFormat="1" ht="16.5">
      <c r="B12" s="114" t="s">
        <v>626</v>
      </c>
      <c r="C12" s="231" t="str">
        <f>DBCS(SUBSTITUTE(SUBSTITUTE(IF(入力シート!D31="",入力シート!D16,入力シート!D31),"　","")," ",""))</f>
        <v/>
      </c>
      <c r="D12" s="114" t="str">
        <f>IF(入力シート!D31="","本店","受任者")</f>
        <v>本店</v>
      </c>
    </row>
    <row r="13" spans="2:4" s="115" customFormat="1" ht="16.5">
      <c r="B13" s="114" t="s">
        <v>734</v>
      </c>
      <c r="C13" s="231" t="str">
        <f>IFERROR(LEFT(DBCS(SUBSTITUTE(SUBSTITUTE(IF(入力シート!D32="",入力シート!D17,入力シート!D32),"　","")," ","")), 18), "")</f>
        <v/>
      </c>
      <c r="D13" s="114" t="str">
        <f>IF(入力シート!D32="","本店","受任者")</f>
        <v>本店</v>
      </c>
    </row>
    <row r="14" spans="2:4" s="115" customFormat="1" ht="16.5">
      <c r="B14" s="114" t="s">
        <v>734</v>
      </c>
      <c r="C14" s="231" t="str">
        <f>IFERROR(MID(DBCS(SUBSTITUTE(SUBSTITUTE(IF(入力シート!D32="",入力シート!D17,入力シート!D32),"　","")," ","")), 19, 18), "")</f>
        <v/>
      </c>
      <c r="D14" s="114" t="str">
        <f>IF(入力シート!D32="","本店","受任者")</f>
        <v>本店</v>
      </c>
    </row>
    <row r="15" spans="2:4" s="115" customFormat="1" ht="16.5">
      <c r="B15" s="114" t="s">
        <v>734</v>
      </c>
      <c r="C15" s="231" t="str">
        <f>IFERROR(MID(DBCS(SUBSTITUTE(SUBSTITUTE(IF(入力シート!D32="",入力シート!D17,入力シート!D32),"　","")," ","")), 37, 18), "")</f>
        <v/>
      </c>
      <c r="D15" s="114" t="str">
        <f>IF(入力シート!D32="","本店","受任者")</f>
        <v>本店</v>
      </c>
    </row>
    <row r="16" spans="2:4" s="115" customFormat="1" ht="16.5">
      <c r="B16" s="114" t="s">
        <v>745</v>
      </c>
      <c r="C16" s="231" t="str">
        <f>C11&amp;C12&amp;C13&amp;C14&amp;C15</f>
        <v/>
      </c>
      <c r="D16" s="114" t="str">
        <f>IF(入力シート!D33="","本店","受任者")</f>
        <v>本店</v>
      </c>
    </row>
    <row r="17" spans="2:4" s="115" customFormat="1" ht="16.5">
      <c r="B17" s="114" t="s">
        <v>11</v>
      </c>
      <c r="C17" s="231" t="str">
        <f>ASC(SUBSTITUTE(SUBSTITUTE(IF(入力シート!D36="",入力シート!D22,入力シート!D36),"　","")," ",""))</f>
        <v/>
      </c>
      <c r="D17" s="114" t="str">
        <f>IF(入力シート!D36="","本店","受任者")</f>
        <v>本店</v>
      </c>
    </row>
    <row r="18" spans="2:4" s="115" customFormat="1" ht="16.5">
      <c r="B18" s="114" t="s">
        <v>12</v>
      </c>
      <c r="C18" s="231" t="str">
        <f>ASC(SUBSTITUTE(SUBSTITUTE(IF(入力シート!D37="",入力シート!D23,入力シート!D37),"　","")," ",""))</f>
        <v/>
      </c>
      <c r="D18" s="114" t="str">
        <f>IF(入力シート!D37="","本店","受任者")</f>
        <v>本店</v>
      </c>
    </row>
    <row r="19" spans="2:4" s="115" customFormat="1" ht="16.5">
      <c r="B19" s="114" t="s">
        <v>547</v>
      </c>
      <c r="C19" s="231" t="str">
        <f>SUBSTITUTE(SUBSTITUTE(ASC(入力シート!D40),"　","")," ","")</f>
        <v/>
      </c>
      <c r="D19" s="114"/>
    </row>
    <row r="20" spans="2:4" s="115" customFormat="1" ht="9" customHeight="1">
      <c r="B20" s="114"/>
      <c r="C20" s="231"/>
      <c r="D20" s="114"/>
    </row>
    <row r="21" spans="2:4" s="115" customFormat="1" ht="16.5">
      <c r="B21" s="116" t="s">
        <v>735</v>
      </c>
      <c r="C21" s="230"/>
      <c r="D21" s="114"/>
    </row>
    <row r="22" spans="2:4" s="115" customFormat="1" ht="16.5">
      <c r="B22" s="230" t="s">
        <v>737</v>
      </c>
      <c r="C22" s="233" t="str">
        <f>IF(AND(ISNUMBER(SEARCH("守口", 入力シート!D33)), NOT(ISNUMBER(SEARCH("守口", 入力シート!D18)))), "準市内", "")</f>
        <v/>
      </c>
      <c r="D22" s="114"/>
    </row>
    <row r="23" spans="2:4" s="115" customFormat="1" ht="16.5">
      <c r="B23" s="114" t="s">
        <v>736</v>
      </c>
      <c r="C23" s="231" t="str">
        <f>SUBSTITUTE(SUBSTITUTE(ASC(入力シート!D52),"　","")," ","")</f>
        <v/>
      </c>
      <c r="D23" s="114"/>
    </row>
    <row r="24" spans="2:4" s="115" customFormat="1" ht="9" customHeight="1">
      <c r="B24" s="114"/>
      <c r="C24" s="231"/>
      <c r="D24" s="114"/>
    </row>
    <row r="25" spans="2:4" s="115" customFormat="1" ht="16.5">
      <c r="B25" s="116" t="s">
        <v>561</v>
      </c>
      <c r="C25" s="231"/>
      <c r="D25" s="114"/>
    </row>
    <row r="26" spans="2:4" s="115" customFormat="1" ht="16.5">
      <c r="B26" s="114" t="s">
        <v>551</v>
      </c>
      <c r="C26" s="231" t="str">
        <f>"0"&amp;'11'!C9&amp;'11'!D9&amp;'11'!E9</f>
        <v>0</v>
      </c>
      <c r="D26" s="114"/>
    </row>
    <row r="27" spans="2:4" s="115" customFormat="1" ht="16.5">
      <c r="B27" s="114" t="s">
        <v>552</v>
      </c>
      <c r="C27" s="231" t="str">
        <f>"0"&amp;'11'!C14&amp;'11'!D14&amp;'11'!E14</f>
        <v>0</v>
      </c>
      <c r="D27" s="114"/>
    </row>
    <row r="28" spans="2:4" s="115" customFormat="1" ht="16.5">
      <c r="B28" s="114" t="s">
        <v>553</v>
      </c>
      <c r="C28" s="231" t="str">
        <f>"0"&amp;'11'!C18&amp;'11'!D18&amp;'11'!E18</f>
        <v>0</v>
      </c>
      <c r="D28" s="114"/>
    </row>
    <row r="29" spans="2:4" s="115" customFormat="1" ht="16.5">
      <c r="B29" s="114" t="s">
        <v>554</v>
      </c>
      <c r="C29" s="231" t="str">
        <f>"0"&amp;'11'!C22&amp;'11'!D22&amp;'11'!E22</f>
        <v>0</v>
      </c>
      <c r="D29" s="114"/>
    </row>
    <row r="30" spans="2:4" s="115" customFormat="1" ht="16.5">
      <c r="B30" s="114" t="s">
        <v>555</v>
      </c>
      <c r="C30" s="231" t="str">
        <f>"0"&amp;'11'!C26&amp;'11'!D26&amp;'11'!E26</f>
        <v>0</v>
      </c>
      <c r="D30" s="114"/>
    </row>
    <row r="31" spans="2:4" s="115" customFormat="1" ht="16.5">
      <c r="B31" s="114" t="s">
        <v>556</v>
      </c>
      <c r="C31" s="231" t="str">
        <f>"0"&amp;'11'!C30&amp;'11'!D30&amp;'11'!E30</f>
        <v>0</v>
      </c>
      <c r="D31" s="114"/>
    </row>
    <row r="32" spans="2:4" s="115" customFormat="1" ht="16.5">
      <c r="B32" s="114" t="s">
        <v>557</v>
      </c>
      <c r="C32" s="231" t="str">
        <f>"0"&amp;'11'!C34&amp;'11'!D34&amp;'11'!E34</f>
        <v>0</v>
      </c>
      <c r="D32" s="114"/>
    </row>
    <row r="33" spans="2:4" s="115" customFormat="1" ht="16.5">
      <c r="B33" s="114" t="s">
        <v>558</v>
      </c>
      <c r="C33" s="231" t="str">
        <f>"0"&amp;'11'!C38&amp;'11'!D38&amp;'11'!E38</f>
        <v>0</v>
      </c>
      <c r="D33" s="114"/>
    </row>
    <row r="34" spans="2:4" s="115" customFormat="1" ht="16.5">
      <c r="B34" s="114" t="s">
        <v>559</v>
      </c>
      <c r="C34" s="231" t="str">
        <f>"0"&amp;'11'!C42&amp;'11'!D42&amp;'11'!E42</f>
        <v>0</v>
      </c>
      <c r="D34" s="114"/>
    </row>
    <row r="35" spans="2:4" s="115" customFormat="1" ht="16.5">
      <c r="B35" s="114" t="s">
        <v>560</v>
      </c>
      <c r="C35" s="231" t="str">
        <f>"0"&amp;'11'!C46&amp;'11'!D46&amp;'11'!E46</f>
        <v>0</v>
      </c>
      <c r="D35" s="114"/>
    </row>
    <row r="36" spans="2:4" s="115" customFormat="1" ht="9" customHeight="1">
      <c r="B36" s="114"/>
      <c r="C36" s="231"/>
      <c r="D36" s="114"/>
    </row>
    <row r="37" spans="2:4" s="115" customFormat="1" ht="16.5">
      <c r="B37" s="116" t="s">
        <v>549</v>
      </c>
      <c r="C37" s="231"/>
      <c r="D37" s="114"/>
    </row>
    <row r="38" spans="2:4" s="115" customFormat="1" ht="16.5">
      <c r="B38" s="114" t="s">
        <v>18</v>
      </c>
      <c r="C38" s="231" t="str">
        <f>SUBSTITUTE(SUBSTITUTE(ASC(入力シート!D49),"　","")," ","")</f>
        <v/>
      </c>
      <c r="D38" s="114"/>
    </row>
    <row r="39" spans="2:4" s="115" customFormat="1" ht="16.5">
      <c r="B39" s="114" t="s">
        <v>746</v>
      </c>
      <c r="C39" s="231" t="str">
        <f>SUBSTITUTE(SUBSTITUTE(ASC(入力シート!D55),"　","")," ","")</f>
        <v/>
      </c>
      <c r="D39" s="114"/>
    </row>
    <row r="40" spans="2:4" s="115" customFormat="1" ht="9" customHeight="1">
      <c r="B40" s="114"/>
      <c r="C40" s="231"/>
      <c r="D40" s="114"/>
    </row>
    <row r="41" spans="2:4" s="115" customFormat="1" ht="16.5">
      <c r="B41" s="116" t="s">
        <v>550</v>
      </c>
      <c r="C41" s="231"/>
      <c r="D41" s="114"/>
    </row>
    <row r="42" spans="2:4" s="115" customFormat="1" ht="16.5">
      <c r="B42" s="114" t="s">
        <v>27</v>
      </c>
      <c r="C42" s="231" t="str">
        <f>SUBSTITUTE(SUBSTITUTE(ASC(入力シート!D58),"　","")," ","")</f>
        <v/>
      </c>
      <c r="D42" s="114"/>
    </row>
    <row r="43" spans="2:4" s="115" customFormat="1" ht="16.5">
      <c r="B43" s="114" t="s">
        <v>498</v>
      </c>
      <c r="C43" s="231" t="str">
        <f>SUBSTITUTE(SUBSTITUTE(ASC(入力シート!D59),"　","")," ","")</f>
        <v/>
      </c>
      <c r="D43" s="114"/>
    </row>
    <row r="44" spans="2:4" s="115" customFormat="1" ht="16.5">
      <c r="B44" s="114" t="s">
        <v>28</v>
      </c>
      <c r="C44" s="231" t="str">
        <f>SUBSTITUTE(SUBSTITUTE(ASC(入力シート!D60),"　","")," ","")</f>
        <v/>
      </c>
      <c r="D44" s="114"/>
    </row>
    <row r="45" spans="2:4" s="115" customFormat="1" ht="16.5">
      <c r="B45" s="114" t="s">
        <v>499</v>
      </c>
      <c r="C45" s="231" t="str">
        <f>SUBSTITUTE(SUBSTITUTE(ASC(入力シート!D61),"　","")," ","")</f>
        <v/>
      </c>
      <c r="D45" s="114"/>
    </row>
    <row r="46" spans="2:4" s="115" customFormat="1" ht="16.5">
      <c r="B46" s="114" t="s">
        <v>29</v>
      </c>
      <c r="C46" s="231" t="str">
        <f>SUBSTITUTE(SUBSTITUTE(ASC(入力シート!D62),"　","")," ","")</f>
        <v/>
      </c>
      <c r="D46" s="114"/>
    </row>
    <row r="47" spans="2:4" s="115" customFormat="1" ht="16.5">
      <c r="B47" s="114" t="s">
        <v>30</v>
      </c>
      <c r="C47" s="231" t="str">
        <f>SUBSTITUTE(SUBSTITUTE(ASC(入力シート!D63),"　","")," ","")</f>
        <v/>
      </c>
      <c r="D47" s="114"/>
    </row>
    <row r="48" spans="2:4" s="115" customFormat="1" ht="16.5">
      <c r="B48" s="114" t="s">
        <v>730</v>
      </c>
      <c r="C48" s="231" t="str">
        <f>SUBSTITUTE(SUBSTITUTE(ASC(入力シート!D64),"　","")," ","")</f>
        <v/>
      </c>
      <c r="D48" s="114"/>
    </row>
  </sheetData>
  <sheetProtection selectLockedCells="1" selectUnlockedCells="1"/>
  <phoneticPr fontId="39"/>
  <pageMargins left="0.7" right="0.7" top="0.75" bottom="0.75" header="0.3" footer="0.3"/>
  <pageSetup paperSize="9" scale="58"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H69"/>
  <sheetViews>
    <sheetView zoomScale="85" zoomScaleNormal="85" zoomScaleSheetLayoutView="85" workbookViewId="0"/>
  </sheetViews>
  <sheetFormatPr defaultColWidth="9" defaultRowHeight="29.25" customHeight="1"/>
  <cols>
    <col min="1" max="1" width="1.5" style="144" customWidth="1"/>
    <col min="2" max="2" width="8.5" style="147" customWidth="1"/>
    <col min="3" max="3" width="17.625" style="147" customWidth="1"/>
    <col min="4" max="4" width="41.625" style="148" customWidth="1"/>
    <col min="5" max="5" width="14" style="146" customWidth="1"/>
    <col min="6" max="6" width="78.875" style="144" customWidth="1"/>
    <col min="7" max="7" width="14.75" style="145" customWidth="1"/>
    <col min="8" max="8" width="0" style="145" hidden="1" customWidth="1"/>
    <col min="9" max="16384" width="9" style="145"/>
  </cols>
  <sheetData>
    <row r="1" spans="1:8" ht="3.75" customHeight="1" thickBot="1">
      <c r="A1" s="198"/>
      <c r="B1" s="63"/>
      <c r="C1" s="63"/>
      <c r="D1" s="64"/>
      <c r="E1" s="65"/>
      <c r="F1" s="62"/>
    </row>
    <row r="2" spans="1:8" ht="32.25" customHeight="1" thickBot="1">
      <c r="A2" s="62"/>
      <c r="B2" s="253" t="s">
        <v>567</v>
      </c>
      <c r="C2" s="254"/>
      <c r="D2" s="196" t="str">
        <f>TEXT(D6,"yyyymmdd")&amp;"　"&amp;IF(入力シート!D28="",入力シート!D13,入力シート!D28)</f>
        <v>19000100　</v>
      </c>
      <c r="E2" s="244" t="s">
        <v>568</v>
      </c>
      <c r="F2" s="245"/>
      <c r="H2" s="145" t="s">
        <v>628</v>
      </c>
    </row>
    <row r="3" spans="1:8" ht="20.25" customHeight="1" thickBot="1">
      <c r="A3" s="62"/>
      <c r="B3" s="111"/>
      <c r="C3" s="108"/>
      <c r="D3" s="72"/>
      <c r="E3" s="112"/>
      <c r="F3" s="112"/>
      <c r="H3" s="145" t="s">
        <v>629</v>
      </c>
    </row>
    <row r="4" spans="1:8" ht="45" customHeight="1" thickBot="1">
      <c r="A4" s="107"/>
      <c r="B4" s="63"/>
      <c r="C4" s="63"/>
      <c r="D4" s="199"/>
      <c r="E4" s="113" t="s">
        <v>0</v>
      </c>
      <c r="F4" s="62"/>
      <c r="H4" s="145" t="s">
        <v>630</v>
      </c>
    </row>
    <row r="5" spans="1:8" ht="9" customHeight="1">
      <c r="A5" s="62"/>
      <c r="B5" s="108"/>
      <c r="C5" s="108"/>
      <c r="D5" s="72"/>
      <c r="E5" s="65"/>
      <c r="F5" s="62"/>
      <c r="H5" s="145" t="s">
        <v>631</v>
      </c>
    </row>
    <row r="6" spans="1:8" ht="53.25" customHeight="1">
      <c r="A6" s="62"/>
      <c r="B6" s="240" t="s">
        <v>1</v>
      </c>
      <c r="C6" s="241"/>
      <c r="D6" s="183"/>
      <c r="E6" s="66" t="str">
        <f>IF(D6="","⇦入力漏れです","ＯＫ")</f>
        <v>⇦入力漏れです</v>
      </c>
      <c r="F6" s="67" t="s">
        <v>576</v>
      </c>
      <c r="H6" s="145" t="s">
        <v>632</v>
      </c>
    </row>
    <row r="7" spans="1:8" ht="53.25" customHeight="1">
      <c r="A7" s="62"/>
      <c r="B7" s="249" t="s">
        <v>614</v>
      </c>
      <c r="C7" s="250"/>
      <c r="D7" s="164" t="str">
        <f>IFERROR("⇒【"&amp;TEXT(EDATE(D6,-3),"令和e年m月d日")&amp;"～】発行のみ有効です。ご確認ください。","")</f>
        <v/>
      </c>
      <c r="E7" s="251" t="s">
        <v>613</v>
      </c>
      <c r="F7" s="252"/>
      <c r="H7" s="145" t="s">
        <v>633</v>
      </c>
    </row>
    <row r="8" spans="1:8" ht="72" customHeight="1">
      <c r="A8" s="62"/>
      <c r="B8" s="262" t="s">
        <v>491</v>
      </c>
      <c r="C8" s="263"/>
      <c r="D8" s="184"/>
      <c r="E8" s="66" t="str">
        <f>IF(D8="","⇦入力漏れです","ＯＫ")</f>
        <v>⇦入力漏れです</v>
      </c>
      <c r="F8" s="67" t="s">
        <v>503</v>
      </c>
      <c r="H8" s="145" t="s">
        <v>634</v>
      </c>
    </row>
    <row r="9" spans="1:8" ht="106.5" customHeight="1">
      <c r="A9" s="62"/>
      <c r="B9" s="240" t="s">
        <v>2</v>
      </c>
      <c r="C9" s="241"/>
      <c r="D9" s="228"/>
      <c r="E9" s="68" t="str">
        <f>IF(AND(D9="",D8="あり"),"⇦入力漏れです",IF(LENB(D9)&gt;10,"桁数が多すぎます",IF(LENB(D9)&lt;10,"桁数が足りません","ＯＫ")))</f>
        <v>桁数が足りません</v>
      </c>
      <c r="F9" s="161" t="s">
        <v>604</v>
      </c>
      <c r="H9" s="145" t="s">
        <v>635</v>
      </c>
    </row>
    <row r="10" spans="1:8" ht="15" customHeight="1">
      <c r="A10" s="62"/>
      <c r="B10" s="69"/>
      <c r="C10" s="69"/>
      <c r="D10" s="70"/>
      <c r="E10" s="71"/>
      <c r="F10" s="72"/>
      <c r="H10" s="145" t="s">
        <v>636</v>
      </c>
    </row>
    <row r="11" spans="1:8" ht="21.75" customHeight="1">
      <c r="A11" s="62"/>
      <c r="B11" s="73" t="s">
        <v>3</v>
      </c>
      <c r="C11" s="69"/>
      <c r="D11" s="70"/>
      <c r="E11" s="71"/>
      <c r="F11" s="72"/>
      <c r="H11" s="145" t="s">
        <v>637</v>
      </c>
    </row>
    <row r="12" spans="1:8" ht="33" customHeight="1">
      <c r="A12" s="62"/>
      <c r="B12" s="255" t="s">
        <v>4</v>
      </c>
      <c r="C12" s="74" t="s">
        <v>620</v>
      </c>
      <c r="D12" s="185"/>
      <c r="E12" s="75" t="str">
        <f t="shared" ref="E12:E23" si="0">IF(D12="","⇦入力漏れです","ＯＫ")</f>
        <v>⇦入力漏れです</v>
      </c>
      <c r="F12" s="67" t="s">
        <v>623</v>
      </c>
      <c r="H12" s="145" t="s">
        <v>638</v>
      </c>
    </row>
    <row r="13" spans="1:8" ht="33" customHeight="1">
      <c r="A13" s="62"/>
      <c r="B13" s="255"/>
      <c r="C13" s="74" t="s">
        <v>606</v>
      </c>
      <c r="D13" s="185"/>
      <c r="E13" s="75" t="str">
        <f t="shared" si="0"/>
        <v>⇦入力漏れです</v>
      </c>
      <c r="F13" s="67" t="s">
        <v>624</v>
      </c>
      <c r="H13" s="145" t="s">
        <v>639</v>
      </c>
    </row>
    <row r="14" spans="1:8" ht="33" customHeight="1">
      <c r="A14" s="62"/>
      <c r="B14" s="255"/>
      <c r="C14" s="74" t="s">
        <v>10</v>
      </c>
      <c r="D14" s="185"/>
      <c r="E14" s="75" t="str">
        <f t="shared" si="0"/>
        <v>⇦入力漏れです</v>
      </c>
      <c r="F14" s="67" t="s">
        <v>509</v>
      </c>
      <c r="H14" s="145" t="s">
        <v>642</v>
      </c>
    </row>
    <row r="15" spans="1:8" ht="44.25" customHeight="1">
      <c r="A15" s="62"/>
      <c r="B15" s="255"/>
      <c r="C15" s="206" t="s">
        <v>674</v>
      </c>
      <c r="D15" s="185"/>
      <c r="E15" s="75" t="str">
        <f t="shared" ref="E15:E17" si="1">IF(D15="","⇦入力漏れです","ＯＫ")</f>
        <v>⇦入力漏れです</v>
      </c>
      <c r="F15" s="67" t="s">
        <v>671</v>
      </c>
      <c r="H15" s="145" t="s">
        <v>643</v>
      </c>
    </row>
    <row r="16" spans="1:8" ht="44.25" customHeight="1">
      <c r="A16" s="62"/>
      <c r="B16" s="255"/>
      <c r="C16" s="206" t="s">
        <v>675</v>
      </c>
      <c r="D16" s="185"/>
      <c r="E16" s="75" t="str">
        <f t="shared" si="1"/>
        <v>⇦入力漏れです</v>
      </c>
      <c r="F16" s="67" t="s">
        <v>672</v>
      </c>
      <c r="H16" s="145" t="s">
        <v>644</v>
      </c>
    </row>
    <row r="17" spans="1:8" ht="75" customHeight="1">
      <c r="A17" s="62"/>
      <c r="B17" s="255"/>
      <c r="C17" s="206" t="s">
        <v>733</v>
      </c>
      <c r="D17" s="185"/>
      <c r="E17" s="75" t="str">
        <f t="shared" si="1"/>
        <v>⇦入力漏れです</v>
      </c>
      <c r="F17" s="67" t="s">
        <v>747</v>
      </c>
      <c r="H17" s="145" t="s">
        <v>645</v>
      </c>
    </row>
    <row r="18" spans="1:8" ht="63.75" customHeight="1">
      <c r="A18" s="62"/>
      <c r="B18" s="255"/>
      <c r="C18" s="207" t="s">
        <v>627</v>
      </c>
      <c r="D18" s="259" t="str">
        <f>D15&amp;D16&amp;D17</f>
        <v/>
      </c>
      <c r="E18" s="260"/>
      <c r="F18" s="208" t="str">
        <f>IF(D17="","入力漏れです","ＯＫ　※「7 国税納税証明書」「8 地方税納税証明書」に記載されている住所の表記を確認してください。")</f>
        <v>入力漏れです</v>
      </c>
      <c r="H18" s="145" t="s">
        <v>646</v>
      </c>
    </row>
    <row r="19" spans="1:8" ht="32.25" customHeight="1">
      <c r="A19" s="62"/>
      <c r="B19" s="255"/>
      <c r="C19" s="221" t="s">
        <v>6</v>
      </c>
      <c r="D19" s="185"/>
      <c r="E19" s="75" t="str">
        <f t="shared" ref="E19:E21" si="2">IF(D19="","⇦入力漏れです","ＯＫ")</f>
        <v>⇦入力漏れです</v>
      </c>
      <c r="F19" s="76" t="s">
        <v>507</v>
      </c>
      <c r="H19" s="145" t="s">
        <v>640</v>
      </c>
    </row>
    <row r="20" spans="1:8" ht="32.25" customHeight="1">
      <c r="A20" s="62"/>
      <c r="B20" s="255"/>
      <c r="C20" s="221" t="s">
        <v>7</v>
      </c>
      <c r="D20" s="185"/>
      <c r="E20" s="75" t="str">
        <f t="shared" si="2"/>
        <v>⇦入力漏れです</v>
      </c>
      <c r="F20" s="67" t="s">
        <v>508</v>
      </c>
      <c r="H20" s="145" t="s">
        <v>641</v>
      </c>
    </row>
    <row r="21" spans="1:8" ht="32.25" customHeight="1">
      <c r="A21" s="62"/>
      <c r="B21" s="255"/>
      <c r="C21" s="221" t="s">
        <v>8</v>
      </c>
      <c r="D21" s="183"/>
      <c r="E21" s="66" t="str">
        <f t="shared" si="2"/>
        <v>⇦入力漏れです</v>
      </c>
      <c r="F21" s="67" t="s">
        <v>692</v>
      </c>
      <c r="H21" s="145" t="s">
        <v>629</v>
      </c>
    </row>
    <row r="22" spans="1:8" ht="32.25" customHeight="1">
      <c r="A22" s="62"/>
      <c r="B22" s="255"/>
      <c r="C22" s="74" t="s">
        <v>11</v>
      </c>
      <c r="D22" s="185"/>
      <c r="E22" s="75" t="str">
        <f t="shared" si="0"/>
        <v>⇦入力漏れです</v>
      </c>
      <c r="F22" s="67" t="s">
        <v>489</v>
      </c>
      <c r="H22" s="145" t="s">
        <v>647</v>
      </c>
    </row>
    <row r="23" spans="1:8" ht="32.25" customHeight="1">
      <c r="A23" s="62"/>
      <c r="B23" s="255"/>
      <c r="C23" s="74" t="s">
        <v>12</v>
      </c>
      <c r="D23" s="185"/>
      <c r="E23" s="75" t="str">
        <f t="shared" si="0"/>
        <v>⇦入力漏れです</v>
      </c>
      <c r="F23" s="67" t="s">
        <v>490</v>
      </c>
      <c r="H23" s="145" t="s">
        <v>648</v>
      </c>
    </row>
    <row r="24" spans="1:8" ht="24.75" customHeight="1">
      <c r="A24" s="62"/>
      <c r="B24" s="69"/>
      <c r="C24" s="69"/>
      <c r="D24" s="70"/>
      <c r="E24" s="71"/>
      <c r="F24" s="72"/>
      <c r="H24" s="145" t="s">
        <v>649</v>
      </c>
    </row>
    <row r="25" spans="1:8" ht="21.75" customHeight="1">
      <c r="A25" s="62"/>
      <c r="B25" s="77" t="s">
        <v>13</v>
      </c>
      <c r="C25" s="69"/>
      <c r="D25" s="70"/>
      <c r="E25" s="71"/>
      <c r="F25" s="72"/>
      <c r="H25" s="145" t="s">
        <v>650</v>
      </c>
    </row>
    <row r="26" spans="1:8" ht="21.75" customHeight="1">
      <c r="A26" s="62"/>
      <c r="B26" s="77" t="s">
        <v>544</v>
      </c>
      <c r="C26" s="69"/>
      <c r="D26" s="70"/>
      <c r="E26" s="71"/>
      <c r="F26" s="72"/>
      <c r="H26" s="145" t="s">
        <v>651</v>
      </c>
    </row>
    <row r="27" spans="1:8" ht="55.5" customHeight="1">
      <c r="A27" s="62"/>
      <c r="B27" s="256" t="s">
        <v>681</v>
      </c>
      <c r="C27" s="216" t="s">
        <v>680</v>
      </c>
      <c r="D27" s="185"/>
      <c r="E27" s="75" t="str">
        <f t="shared" ref="E27:E37" si="3">IF(D27="","⇦入力漏れです","ＯＫ")</f>
        <v>⇦入力漏れです</v>
      </c>
      <c r="F27" s="67" t="s">
        <v>621</v>
      </c>
      <c r="H27" s="145" t="s">
        <v>652</v>
      </c>
    </row>
    <row r="28" spans="1:8" ht="55.5" customHeight="1">
      <c r="A28" s="62"/>
      <c r="B28" s="257"/>
      <c r="C28" s="216" t="s">
        <v>5</v>
      </c>
      <c r="D28" s="185"/>
      <c r="E28" s="75" t="str">
        <f t="shared" si="3"/>
        <v>⇦入力漏れです</v>
      </c>
      <c r="F28" s="67" t="s">
        <v>622</v>
      </c>
      <c r="H28" s="145" t="s">
        <v>653</v>
      </c>
    </row>
    <row r="29" spans="1:8" ht="32.25" customHeight="1">
      <c r="A29" s="62"/>
      <c r="B29" s="257"/>
      <c r="C29" s="216" t="s">
        <v>10</v>
      </c>
      <c r="D29" s="185"/>
      <c r="E29" s="75" t="str">
        <f t="shared" si="3"/>
        <v>⇦入力漏れです</v>
      </c>
      <c r="F29" s="67" t="s">
        <v>693</v>
      </c>
      <c r="H29" s="145" t="s">
        <v>655</v>
      </c>
    </row>
    <row r="30" spans="1:8" ht="44.25" customHeight="1">
      <c r="A30" s="62"/>
      <c r="B30" s="257"/>
      <c r="C30" s="217" t="s">
        <v>674</v>
      </c>
      <c r="D30" s="185"/>
      <c r="E30" s="75" t="str">
        <f t="shared" si="3"/>
        <v>⇦入力漏れです</v>
      </c>
      <c r="F30" s="67" t="s">
        <v>671</v>
      </c>
      <c r="H30" s="145" t="s">
        <v>656</v>
      </c>
    </row>
    <row r="31" spans="1:8" ht="44.25" customHeight="1">
      <c r="A31" s="62"/>
      <c r="B31" s="257"/>
      <c r="C31" s="217" t="s">
        <v>675</v>
      </c>
      <c r="D31" s="185"/>
      <c r="E31" s="75" t="str">
        <f>IF(D31="","⇦入力漏れです","ＯＫ")</f>
        <v>⇦入力漏れです</v>
      </c>
      <c r="F31" s="67" t="s">
        <v>672</v>
      </c>
      <c r="H31" s="145" t="s">
        <v>657</v>
      </c>
    </row>
    <row r="32" spans="1:8" ht="79.5" customHeight="1">
      <c r="A32" s="62"/>
      <c r="B32" s="257"/>
      <c r="C32" s="217" t="s">
        <v>733</v>
      </c>
      <c r="D32" s="185"/>
      <c r="E32" s="209" t="str">
        <f>IF(D32="","⇦入力漏れです",IF(LEN(D32)&gt;20,"20文字を超えているので、20文字目以降は⇩セル","ＯＫ"))</f>
        <v>⇦入力漏れです</v>
      </c>
      <c r="F32" s="67" t="s">
        <v>748</v>
      </c>
      <c r="H32" s="145" t="s">
        <v>658</v>
      </c>
    </row>
    <row r="33" spans="1:8" ht="63.75" customHeight="1">
      <c r="A33" s="62"/>
      <c r="B33" s="257"/>
      <c r="C33" s="218" t="s">
        <v>673</v>
      </c>
      <c r="D33" s="259" t="str">
        <f>D30&amp;D31&amp;D32</f>
        <v/>
      </c>
      <c r="E33" s="260"/>
      <c r="F33" s="208" t="str">
        <f>IF(D32="","入力漏れです","ＯＫ")</f>
        <v>入力漏れです</v>
      </c>
      <c r="H33" s="145" t="s">
        <v>659</v>
      </c>
    </row>
    <row r="34" spans="1:8" ht="32.25" customHeight="1">
      <c r="A34" s="62"/>
      <c r="B34" s="257"/>
      <c r="C34" s="216" t="s">
        <v>682</v>
      </c>
      <c r="D34" s="185"/>
      <c r="E34" s="75" t="str">
        <f t="shared" ref="E34:E35" si="4">IF(D34="","⇦入力漏れです","ＯＫ")</f>
        <v>⇦入力漏れです</v>
      </c>
      <c r="F34" s="76" t="s">
        <v>510</v>
      </c>
      <c r="H34" s="145" t="s">
        <v>628</v>
      </c>
    </row>
    <row r="35" spans="1:8" ht="32.25" customHeight="1">
      <c r="A35" s="62"/>
      <c r="B35" s="257"/>
      <c r="C35" s="216" t="s">
        <v>683</v>
      </c>
      <c r="D35" s="185"/>
      <c r="E35" s="75" t="str">
        <f t="shared" si="4"/>
        <v>⇦入力漏れです</v>
      </c>
      <c r="F35" s="67" t="s">
        <v>513</v>
      </c>
      <c r="H35" s="145" t="s">
        <v>654</v>
      </c>
    </row>
    <row r="36" spans="1:8" ht="32.25" customHeight="1">
      <c r="A36" s="62"/>
      <c r="B36" s="257"/>
      <c r="C36" s="216" t="s">
        <v>11</v>
      </c>
      <c r="D36" s="185"/>
      <c r="E36" s="75" t="str">
        <f t="shared" si="3"/>
        <v>⇦入力漏れです</v>
      </c>
      <c r="F36" s="67" t="s">
        <v>511</v>
      </c>
      <c r="H36" s="145" t="s">
        <v>660</v>
      </c>
    </row>
    <row r="37" spans="1:8" ht="32.25" customHeight="1">
      <c r="A37" s="62"/>
      <c r="B37" s="258"/>
      <c r="C37" s="216" t="s">
        <v>12</v>
      </c>
      <c r="D37" s="185"/>
      <c r="E37" s="75" t="str">
        <f t="shared" si="3"/>
        <v>⇦入力漏れです</v>
      </c>
      <c r="F37" s="67" t="s">
        <v>512</v>
      </c>
      <c r="H37" s="145" t="s">
        <v>661</v>
      </c>
    </row>
    <row r="38" spans="1:8" ht="22.5" customHeight="1">
      <c r="A38" s="62"/>
      <c r="B38" s="69"/>
      <c r="C38" s="69"/>
      <c r="D38" s="70"/>
      <c r="E38" s="71"/>
      <c r="F38" s="72"/>
      <c r="H38" s="145" t="s">
        <v>662</v>
      </c>
    </row>
    <row r="39" spans="1:8" ht="29.25" customHeight="1">
      <c r="A39" s="62"/>
      <c r="B39" s="12" t="s">
        <v>516</v>
      </c>
      <c r="C39" s="63"/>
      <c r="D39" s="64"/>
      <c r="E39" s="78"/>
      <c r="F39" s="62"/>
      <c r="H39" s="145" t="s">
        <v>663</v>
      </c>
    </row>
    <row r="40" spans="1:8" ht="32.25" customHeight="1">
      <c r="A40" s="62"/>
      <c r="B40" s="261" t="s">
        <v>515</v>
      </c>
      <c r="C40" s="261"/>
      <c r="D40" s="185"/>
      <c r="E40" s="79" t="str">
        <f>IF(D40="","⇦入力漏れです","ＯＫ")</f>
        <v>⇦入力漏れです</v>
      </c>
      <c r="F40" s="67" t="s">
        <v>493</v>
      </c>
      <c r="H40" s="145" t="s">
        <v>664</v>
      </c>
    </row>
    <row r="41" spans="1:8" ht="24.75" customHeight="1">
      <c r="A41" s="62"/>
      <c r="B41" s="69"/>
      <c r="C41" s="69"/>
      <c r="D41" s="70"/>
      <c r="E41" s="71"/>
      <c r="F41" s="72"/>
      <c r="H41" s="145" t="s">
        <v>665</v>
      </c>
    </row>
    <row r="42" spans="1:8" ht="29.25" customHeight="1">
      <c r="A42" s="62"/>
      <c r="B42" s="12" t="s">
        <v>514</v>
      </c>
      <c r="C42" s="63"/>
      <c r="D42" s="64"/>
      <c r="E42" s="78"/>
      <c r="F42" s="62"/>
      <c r="H42" s="145" t="s">
        <v>666</v>
      </c>
    </row>
    <row r="43" spans="1:8" ht="33" customHeight="1">
      <c r="A43" s="62"/>
      <c r="B43" s="261" t="s">
        <v>15</v>
      </c>
      <c r="C43" s="261"/>
      <c r="D43" s="185"/>
      <c r="E43" s="75" t="str">
        <f>IF(D43="","⇦入力漏れです","ＯＫ")</f>
        <v>⇦入力漏れです</v>
      </c>
      <c r="F43" s="67" t="s">
        <v>545</v>
      </c>
      <c r="H43" s="145" t="s">
        <v>667</v>
      </c>
    </row>
    <row r="44" spans="1:8" ht="32.25" customHeight="1">
      <c r="A44" s="62"/>
      <c r="B44" s="261" t="s">
        <v>16</v>
      </c>
      <c r="C44" s="261"/>
      <c r="D44" s="186"/>
      <c r="E44" s="75" t="str">
        <f>IF(D44="","⇦入力漏れです","ＯＫ")</f>
        <v>⇦入力漏れです</v>
      </c>
      <c r="F44" s="67" t="s">
        <v>494</v>
      </c>
      <c r="H44" s="145" t="s">
        <v>668</v>
      </c>
    </row>
    <row r="45" spans="1:8" ht="32.25" customHeight="1">
      <c r="A45" s="62"/>
      <c r="B45" s="261" t="s">
        <v>17</v>
      </c>
      <c r="C45" s="261"/>
      <c r="D45" s="185"/>
      <c r="E45" s="75" t="str">
        <f>IF(D45="","⇦入力漏れです","ＯＫ")</f>
        <v>⇦入力漏れです</v>
      </c>
      <c r="F45" s="67" t="s">
        <v>481</v>
      </c>
      <c r="H45" s="145" t="s">
        <v>669</v>
      </c>
    </row>
    <row r="46" spans="1:8" ht="24" customHeight="1">
      <c r="A46" s="62"/>
      <c r="B46" s="69"/>
      <c r="C46" s="69"/>
      <c r="D46" s="70"/>
      <c r="E46" s="71"/>
      <c r="F46" s="72"/>
      <c r="H46" s="145" t="s">
        <v>670</v>
      </c>
    </row>
    <row r="47" spans="1:8" ht="25.5" customHeight="1">
      <c r="A47" s="62"/>
      <c r="B47" s="80" t="s">
        <v>3</v>
      </c>
      <c r="C47" s="69"/>
      <c r="D47" s="70"/>
      <c r="E47" s="71"/>
      <c r="F47" s="72"/>
    </row>
    <row r="48" spans="1:8" ht="67.5" customHeight="1">
      <c r="A48" s="62"/>
      <c r="B48" s="240" t="s">
        <v>743</v>
      </c>
      <c r="C48" s="241" t="s">
        <v>22</v>
      </c>
      <c r="D48" s="185"/>
      <c r="E48" s="81" t="str">
        <f t="shared" ref="E48:E53" si="5">IF(D48="","⇦入力漏れです","ＯＫ")</f>
        <v>⇦入力漏れです</v>
      </c>
      <c r="F48" s="67" t="s">
        <v>742</v>
      </c>
    </row>
    <row r="49" spans="1:6" ht="32.25" customHeight="1">
      <c r="A49" s="62"/>
      <c r="B49" s="240" t="s">
        <v>548</v>
      </c>
      <c r="C49" s="241"/>
      <c r="D49" s="187"/>
      <c r="E49" s="81" t="str">
        <f t="shared" si="5"/>
        <v>⇦入力漏れです</v>
      </c>
      <c r="F49" s="67" t="s">
        <v>694</v>
      </c>
    </row>
    <row r="50" spans="1:6" ht="32.25" customHeight="1">
      <c r="A50" s="62"/>
      <c r="B50" s="240" t="s">
        <v>20</v>
      </c>
      <c r="C50" s="241" t="s">
        <v>20</v>
      </c>
      <c r="D50" s="187"/>
      <c r="E50" s="81" t="str">
        <f t="shared" si="5"/>
        <v>⇦入力漏れです</v>
      </c>
      <c r="F50" s="67" t="s">
        <v>19</v>
      </c>
    </row>
    <row r="51" spans="1:6" ht="32.25" customHeight="1">
      <c r="A51" s="62"/>
      <c r="B51" s="240" t="s">
        <v>21</v>
      </c>
      <c r="C51" s="241" t="s">
        <v>21</v>
      </c>
      <c r="D51" s="187"/>
      <c r="E51" s="81" t="str">
        <f t="shared" si="5"/>
        <v>⇦入力漏れです</v>
      </c>
      <c r="F51" s="67" t="s">
        <v>19</v>
      </c>
    </row>
    <row r="52" spans="1:6" ht="99">
      <c r="A52" s="62"/>
      <c r="B52" s="240" t="s">
        <v>22</v>
      </c>
      <c r="C52" s="241" t="s">
        <v>22</v>
      </c>
      <c r="D52" s="185"/>
      <c r="E52" s="81" t="str">
        <f t="shared" si="5"/>
        <v>⇦入力漏れです</v>
      </c>
      <c r="F52" s="67" t="s">
        <v>741</v>
      </c>
    </row>
    <row r="53" spans="1:6" ht="32.25" customHeight="1">
      <c r="A53" s="62"/>
      <c r="B53" s="240" t="s">
        <v>23</v>
      </c>
      <c r="C53" s="241" t="s">
        <v>23</v>
      </c>
      <c r="D53" s="183"/>
      <c r="E53" s="66" t="str">
        <f t="shared" si="5"/>
        <v>⇦入力漏れです</v>
      </c>
      <c r="F53" s="67" t="s">
        <v>9</v>
      </c>
    </row>
    <row r="54" spans="1:6" ht="53.25" customHeight="1">
      <c r="A54" s="62"/>
      <c r="B54" s="249" t="s">
        <v>618</v>
      </c>
      <c r="C54" s="250"/>
      <c r="D54" s="164" t="str">
        <f>IF(D6 &gt;= EDATE(D53, 24), "【申請可能です】", "【申請不可です】※営業開始日から２か年以上経過していない場合は、登録できません。")</f>
        <v>【申請不可です】※営業開始日から２か年以上経過していない場合は、登録できません。</v>
      </c>
      <c r="E54" s="251" t="s">
        <v>580</v>
      </c>
      <c r="F54" s="252"/>
    </row>
    <row r="55" spans="1:6" ht="32.25" customHeight="1">
      <c r="A55" s="62"/>
      <c r="B55" s="240" t="s">
        <v>24</v>
      </c>
      <c r="C55" s="241" t="s">
        <v>24</v>
      </c>
      <c r="D55" s="188"/>
      <c r="E55" s="82" t="str">
        <f>IF(D55="","⇦入力漏れです","ＯＫ")</f>
        <v>⇦入力漏れです</v>
      </c>
      <c r="F55" s="67" t="s">
        <v>517</v>
      </c>
    </row>
    <row r="56" spans="1:6" ht="32.25" customHeight="1">
      <c r="A56" s="62"/>
      <c r="B56" s="69"/>
      <c r="C56" s="69"/>
      <c r="D56" s="70"/>
      <c r="E56" s="71"/>
      <c r="F56" s="72"/>
    </row>
    <row r="57" spans="1:6" ht="32.25" customHeight="1">
      <c r="A57" s="62"/>
      <c r="B57" s="80" t="s">
        <v>25</v>
      </c>
      <c r="C57" s="69"/>
      <c r="D57" s="70"/>
      <c r="E57" s="71"/>
      <c r="F57" s="72"/>
    </row>
    <row r="58" spans="1:6" ht="32.25" customHeight="1">
      <c r="A58" s="62"/>
      <c r="B58" s="246" t="s">
        <v>26</v>
      </c>
      <c r="C58" s="74" t="s">
        <v>27</v>
      </c>
      <c r="D58" s="185"/>
      <c r="E58" s="75" t="str">
        <f t="shared" ref="E58:E64" si="6">IF(D58="","⇦入力漏れです","ＯＫ")</f>
        <v>⇦入力漏れです</v>
      </c>
      <c r="F58" s="76" t="s">
        <v>495</v>
      </c>
    </row>
    <row r="59" spans="1:6" ht="32.25" customHeight="1">
      <c r="A59" s="62"/>
      <c r="B59" s="247"/>
      <c r="C59" s="85" t="s">
        <v>498</v>
      </c>
      <c r="D59" s="184"/>
      <c r="E59" s="75" t="str">
        <f t="shared" si="6"/>
        <v>⇦入力漏れです</v>
      </c>
      <c r="F59" s="76" t="s">
        <v>500</v>
      </c>
    </row>
    <row r="60" spans="1:6" ht="32.25" customHeight="1">
      <c r="A60" s="62"/>
      <c r="B60" s="247"/>
      <c r="C60" s="74" t="s">
        <v>28</v>
      </c>
      <c r="D60" s="185"/>
      <c r="E60" s="75" t="str">
        <f t="shared" si="6"/>
        <v>⇦入力漏れです</v>
      </c>
      <c r="F60" s="76" t="s">
        <v>496</v>
      </c>
    </row>
    <row r="61" spans="1:6" ht="32.25" customHeight="1">
      <c r="A61" s="62"/>
      <c r="B61" s="247"/>
      <c r="C61" s="85" t="s">
        <v>499</v>
      </c>
      <c r="D61" s="184"/>
      <c r="E61" s="75" t="str">
        <f t="shared" si="6"/>
        <v>⇦入力漏れです</v>
      </c>
      <c r="F61" s="76" t="s">
        <v>501</v>
      </c>
    </row>
    <row r="62" spans="1:6" ht="82.5">
      <c r="A62" s="62"/>
      <c r="B62" s="247"/>
      <c r="C62" s="74" t="s">
        <v>29</v>
      </c>
      <c r="D62" s="185"/>
      <c r="E62" s="75" t="str">
        <f t="shared" si="6"/>
        <v>⇦入力漏れです</v>
      </c>
      <c r="F62" s="67" t="s">
        <v>497</v>
      </c>
    </row>
    <row r="63" spans="1:6" ht="32.25" customHeight="1">
      <c r="A63" s="62"/>
      <c r="B63" s="247"/>
      <c r="C63" s="74" t="s">
        <v>30</v>
      </c>
      <c r="D63" s="184"/>
      <c r="E63" s="75" t="str">
        <f t="shared" si="6"/>
        <v>⇦入力漏れです</v>
      </c>
      <c r="F63" s="76" t="s">
        <v>502</v>
      </c>
    </row>
    <row r="64" spans="1:6" ht="32.25" customHeight="1">
      <c r="A64" s="62"/>
      <c r="B64" s="248"/>
      <c r="C64" s="74" t="s">
        <v>732</v>
      </c>
      <c r="D64" s="185"/>
      <c r="E64" s="75" t="str">
        <f t="shared" si="6"/>
        <v>⇦入力漏れです</v>
      </c>
      <c r="F64" s="76" t="s">
        <v>729</v>
      </c>
    </row>
    <row r="65" spans="1:6" ht="29.25" customHeight="1">
      <c r="A65" s="62"/>
      <c r="B65" s="63"/>
      <c r="C65" s="63"/>
      <c r="D65" s="64"/>
      <c r="E65" s="65"/>
      <c r="F65" s="62"/>
    </row>
    <row r="66" spans="1:6" ht="29.25" customHeight="1">
      <c r="A66" s="62"/>
      <c r="B66" s="98" t="s">
        <v>518</v>
      </c>
      <c r="C66" s="63"/>
      <c r="D66" s="64"/>
      <c r="E66" s="65"/>
      <c r="F66" s="62"/>
    </row>
    <row r="67" spans="1:6" ht="29.25" customHeight="1" thickBot="1">
      <c r="A67" s="62"/>
      <c r="B67" s="98"/>
      <c r="C67" s="63"/>
      <c r="D67" s="64"/>
      <c r="E67" s="65"/>
      <c r="F67" s="62"/>
    </row>
    <row r="68" spans="1:6" ht="42.75" customHeight="1" thickBot="1">
      <c r="A68" s="62"/>
      <c r="B68" s="242" t="str">
        <f>B2</f>
        <v>このファイルをメールで
送信する際のファイル名</v>
      </c>
      <c r="C68" s="243"/>
      <c r="D68" s="196" t="str">
        <f>D2</f>
        <v>19000100　</v>
      </c>
      <c r="E68" s="244" t="str">
        <f>E2</f>
        <v>←この名称で保存してください</v>
      </c>
      <c r="F68" s="245"/>
    </row>
    <row r="69" spans="1:6" ht="29.25" customHeight="1">
      <c r="A69" s="62"/>
      <c r="B69" s="63"/>
      <c r="C69" s="63"/>
      <c r="D69" s="64"/>
      <c r="E69" s="65"/>
      <c r="F69" s="62"/>
    </row>
  </sheetData>
  <sheetProtection algorithmName="SHA-512" hashValue="+ZYn9KfdyDQ15sZkQLNlEwjSc+UqZLCykivilL9XfshAzQLfHjJIpRJLU8QbxvnY3pn/GiELX+cDPq6mwy19Ow==" saltValue="eEm/Qrw0W+Vs0Xgr7dnBZQ==" spinCount="100000" sheet="1" selectLockedCells="1"/>
  <mergeCells count="27">
    <mergeCell ref="B48:C48"/>
    <mergeCell ref="E7:F7"/>
    <mergeCell ref="B2:C2"/>
    <mergeCell ref="E2:F2"/>
    <mergeCell ref="B12:B23"/>
    <mergeCell ref="B27:B37"/>
    <mergeCell ref="D18:E18"/>
    <mergeCell ref="D33:E33"/>
    <mergeCell ref="B44:C44"/>
    <mergeCell ref="B45:C45"/>
    <mergeCell ref="B6:C6"/>
    <mergeCell ref="B8:C8"/>
    <mergeCell ref="B9:C9"/>
    <mergeCell ref="B40:C40"/>
    <mergeCell ref="B43:C43"/>
    <mergeCell ref="B7:C7"/>
    <mergeCell ref="B49:C49"/>
    <mergeCell ref="B50:C50"/>
    <mergeCell ref="B51:C51"/>
    <mergeCell ref="B68:C68"/>
    <mergeCell ref="E68:F68"/>
    <mergeCell ref="B58:B64"/>
    <mergeCell ref="B52:C52"/>
    <mergeCell ref="B53:C53"/>
    <mergeCell ref="B55:C55"/>
    <mergeCell ref="B54:C54"/>
    <mergeCell ref="E54:F54"/>
  </mergeCells>
  <phoneticPr fontId="39"/>
  <conditionalFormatting sqref="D2:D3">
    <cfRule type="containsText" dxfId="40" priority="29" operator="containsText" text="19000100">
      <formula>NOT(ISERROR(SEARCH("19000100",D2)))</formula>
    </cfRule>
  </conditionalFormatting>
  <conditionalFormatting sqref="D6 D12:D17 D27:D32 D43:D45 D47:D53 D55 D58:D64">
    <cfRule type="notContainsBlanks" dxfId="39" priority="36">
      <formula>LEN(TRIM(D6))&gt;0</formula>
    </cfRule>
  </conditionalFormatting>
  <conditionalFormatting sqref="D8">
    <cfRule type="notContainsBlanks" dxfId="38" priority="31">
      <formula>LEN(TRIM(D8))&gt;0</formula>
    </cfRule>
  </conditionalFormatting>
  <conditionalFormatting sqref="D9">
    <cfRule type="notContainsBlanks" dxfId="37" priority="2">
      <formula>LEN(TRIM(D9))&gt;0</formula>
    </cfRule>
    <cfRule type="expression" dxfId="36" priority="3">
      <formula>$D$8="なし"</formula>
    </cfRule>
  </conditionalFormatting>
  <conditionalFormatting sqref="D19:D23">
    <cfRule type="notContainsBlanks" dxfId="35" priority="5">
      <formula>LEN(TRIM(D19))&gt;0</formula>
    </cfRule>
  </conditionalFormatting>
  <conditionalFormatting sqref="D34:D37">
    <cfRule type="notContainsBlanks" dxfId="34" priority="4">
      <formula>LEN(TRIM(D34))&gt;0</formula>
    </cfRule>
  </conditionalFormatting>
  <conditionalFormatting sqref="D40">
    <cfRule type="notContainsBlanks" dxfId="33" priority="1">
      <formula>LEN(TRIM(D40))&gt;0</formula>
    </cfRule>
  </conditionalFormatting>
  <conditionalFormatting sqref="D54">
    <cfRule type="expression" dxfId="32" priority="24">
      <formula>$D$53=""</formula>
    </cfRule>
  </conditionalFormatting>
  <conditionalFormatting sqref="D68">
    <cfRule type="containsText" dxfId="31" priority="28" operator="containsText" text="19000100">
      <formula>NOT(ISERROR(SEARCH("19000100",D68)))</formula>
    </cfRule>
  </conditionalFormatting>
  <conditionalFormatting sqref="E9">
    <cfRule type="expression" dxfId="30" priority="34">
      <formula>$D$8=""</formula>
    </cfRule>
    <cfRule type="expression" dxfId="29" priority="35">
      <formula>$D$8="なし"</formula>
    </cfRule>
  </conditionalFormatting>
  <dataValidations count="6">
    <dataValidation type="list" allowBlank="1" showInputMessage="1" showErrorMessage="1" sqref="D8" xr:uid="{9FC2D7BD-F940-4471-92BE-B3A437297B47}">
      <formula1>"あり,なし"</formula1>
    </dataValidation>
    <dataValidation type="list" allowBlank="1" showInputMessage="1" showErrorMessage="1" sqref="D62" xr:uid="{00000000-0002-0000-0200-000002000000}">
      <formula1>"普通,当座,その他"</formula1>
    </dataValidation>
    <dataValidation type="list" allowBlank="1" showInputMessage="1" showErrorMessage="1" sqref="D52" xr:uid="{24A54C33-FD82-4D5D-A4BD-C711B662A754}">
      <formula1>"卸売業 ,サービス業,小売業 ,その他"</formula1>
    </dataValidation>
    <dataValidation type="list" allowBlank="1" showInputMessage="1" showErrorMessage="1" sqref="D15" xr:uid="{91DBF884-D64E-4D54-8364-E3A9F6DF1C20}">
      <formula1>$H1:$H46</formula1>
    </dataValidation>
    <dataValidation type="list" allowBlank="1" showInputMessage="1" showErrorMessage="1" sqref="D30" xr:uid="{90668638-63FD-4371-B09A-EBAF070A0142}">
      <formula1>$H1:$H46</formula1>
    </dataValidation>
    <dataValidation type="list" allowBlank="1" showInputMessage="1" showErrorMessage="1" sqref="D48" xr:uid="{815B45FD-E860-4A63-8BBA-85F5ABF7F76E}">
      <formula1>"法人,個人事業主"</formula1>
    </dataValidation>
  </dataValidations>
  <pageMargins left="0.69930555555555596" right="0.69930555555555596" top="0.75" bottom="0.75" header="0.3" footer="0.3"/>
  <pageSetup paperSize="9" scale="4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H61"/>
  <sheetViews>
    <sheetView showZeros="0" view="pageBreakPreview" zoomScale="70" zoomScaleNormal="100" zoomScaleSheetLayoutView="70" workbookViewId="0">
      <selection activeCell="E9" sqref="E9"/>
    </sheetView>
  </sheetViews>
  <sheetFormatPr defaultColWidth="11.5" defaultRowHeight="18" customHeight="1"/>
  <cols>
    <col min="1" max="1" width="4.375" style="45" customWidth="1"/>
    <col min="2" max="2" width="3.875" style="46" customWidth="1"/>
    <col min="3" max="3" width="25.375" style="45" customWidth="1"/>
    <col min="4" max="4" width="5.125" style="46" customWidth="1"/>
    <col min="5" max="5" width="5.125" style="45" customWidth="1"/>
    <col min="6" max="6" width="11" style="47" customWidth="1"/>
    <col min="7" max="7" width="68" style="48" customWidth="1"/>
    <col min="8" max="8" width="4.75" style="45" customWidth="1"/>
    <col min="9" max="16384" width="11.5" style="45"/>
  </cols>
  <sheetData>
    <row r="1" spans="1:8" ht="27.75" customHeight="1">
      <c r="A1" s="292" t="s">
        <v>539</v>
      </c>
      <c r="B1" s="292"/>
      <c r="C1" s="292"/>
      <c r="D1" s="292"/>
      <c r="E1" s="292"/>
      <c r="F1" s="292"/>
      <c r="G1" s="292"/>
      <c r="H1" s="292"/>
    </row>
    <row r="2" spans="1:8" ht="15" customHeight="1">
      <c r="B2" s="49"/>
      <c r="C2" s="50"/>
      <c r="D2" s="49"/>
      <c r="E2" s="50"/>
      <c r="G2" s="51"/>
      <c r="H2" s="50"/>
    </row>
    <row r="3" spans="1:8" ht="42.75" customHeight="1">
      <c r="B3" s="52" t="s">
        <v>540</v>
      </c>
      <c r="C3" s="50"/>
      <c r="D3" s="49"/>
      <c r="E3" s="50"/>
      <c r="G3" s="51"/>
      <c r="H3" s="50"/>
    </row>
    <row r="4" spans="1:8" ht="15" customHeight="1">
      <c r="B4" s="52"/>
      <c r="C4" s="50"/>
      <c r="D4" s="49"/>
      <c r="E4" s="50"/>
      <c r="G4" s="51"/>
      <c r="H4" s="50"/>
    </row>
    <row r="5" spans="1:8" ht="24">
      <c r="A5" s="155" t="s">
        <v>605</v>
      </c>
      <c r="B5" s="53"/>
      <c r="C5" s="53"/>
      <c r="D5" s="54"/>
      <c r="E5" s="53"/>
      <c r="G5" s="55"/>
      <c r="H5" s="53"/>
    </row>
    <row r="6" spans="1:8" ht="24.75" thickBot="1">
      <c r="A6" s="154" t="s">
        <v>599</v>
      </c>
      <c r="B6" s="53"/>
      <c r="C6" s="53"/>
      <c r="D6" s="54"/>
      <c r="E6" s="53"/>
      <c r="G6" s="55"/>
      <c r="H6" s="53"/>
    </row>
    <row r="7" spans="1:8" ht="36" customHeight="1" thickTop="1">
      <c r="A7" s="301"/>
      <c r="B7" s="293" t="s">
        <v>423</v>
      </c>
      <c r="C7" s="303" t="s">
        <v>424</v>
      </c>
      <c r="D7" s="297" t="s">
        <v>425</v>
      </c>
      <c r="E7" s="298"/>
      <c r="F7" s="299" t="s">
        <v>426</v>
      </c>
      <c r="G7" s="300"/>
      <c r="H7" s="295" t="s">
        <v>617</v>
      </c>
    </row>
    <row r="8" spans="1:8" ht="36" customHeight="1" thickBot="1">
      <c r="A8" s="302"/>
      <c r="B8" s="294"/>
      <c r="C8" s="304"/>
      <c r="D8" s="178" t="s">
        <v>427</v>
      </c>
      <c r="E8" s="179" t="s">
        <v>428</v>
      </c>
      <c r="F8" s="153" t="s">
        <v>429</v>
      </c>
      <c r="G8" s="180" t="s">
        <v>430</v>
      </c>
      <c r="H8" s="296"/>
    </row>
    <row r="9" spans="1:8" ht="49.5" customHeight="1">
      <c r="A9" s="269" t="s">
        <v>572</v>
      </c>
      <c r="B9" s="270"/>
      <c r="C9" s="271"/>
      <c r="D9" s="189"/>
      <c r="E9" s="190" t="s">
        <v>431</v>
      </c>
      <c r="F9" s="176" t="s">
        <v>571</v>
      </c>
      <c r="G9" s="177" t="s">
        <v>739</v>
      </c>
      <c r="H9" s="175"/>
    </row>
    <row r="10" spans="1:8" ht="105.75" customHeight="1">
      <c r="A10" s="273" t="s">
        <v>686</v>
      </c>
      <c r="B10" s="274"/>
      <c r="C10" s="275"/>
      <c r="D10" s="279"/>
      <c r="E10" s="280"/>
      <c r="F10" s="285" t="s">
        <v>611</v>
      </c>
      <c r="G10" s="172" t="s">
        <v>750</v>
      </c>
      <c r="H10" s="222"/>
    </row>
    <row r="11" spans="1:8" ht="24.75" customHeight="1">
      <c r="A11" s="276"/>
      <c r="B11" s="277"/>
      <c r="C11" s="278"/>
      <c r="D11" s="220"/>
      <c r="E11" s="192" t="s">
        <v>431</v>
      </c>
      <c r="F11" s="285"/>
      <c r="G11" s="169" t="s">
        <v>704</v>
      </c>
      <c r="H11" s="181" t="s">
        <v>431</v>
      </c>
    </row>
    <row r="12" spans="1:8" ht="24.75" customHeight="1">
      <c r="A12" s="276"/>
      <c r="B12" s="277"/>
      <c r="C12" s="278"/>
      <c r="D12" s="220"/>
      <c r="E12" s="192" t="s">
        <v>431</v>
      </c>
      <c r="F12" s="285"/>
      <c r="G12" s="169" t="s">
        <v>705</v>
      </c>
      <c r="H12" s="181" t="s">
        <v>431</v>
      </c>
    </row>
    <row r="13" spans="1:8" ht="24.75" customHeight="1">
      <c r="A13" s="276"/>
      <c r="B13" s="277"/>
      <c r="C13" s="278"/>
      <c r="D13" s="220"/>
      <c r="E13" s="192" t="s">
        <v>431</v>
      </c>
      <c r="F13" s="285"/>
      <c r="G13" s="169" t="s">
        <v>706</v>
      </c>
      <c r="H13" s="181" t="s">
        <v>431</v>
      </c>
    </row>
    <row r="14" spans="1:8" ht="24.75" customHeight="1">
      <c r="A14" s="276"/>
      <c r="B14" s="277"/>
      <c r="C14" s="278"/>
      <c r="D14" s="220"/>
      <c r="E14" s="192" t="s">
        <v>431</v>
      </c>
      <c r="F14" s="285"/>
      <c r="G14" s="169" t="s">
        <v>707</v>
      </c>
      <c r="H14" s="181" t="s">
        <v>431</v>
      </c>
    </row>
    <row r="15" spans="1:8" ht="24.75" customHeight="1">
      <c r="A15" s="276"/>
      <c r="B15" s="277"/>
      <c r="C15" s="278"/>
      <c r="D15" s="220"/>
      <c r="E15" s="192" t="s">
        <v>431</v>
      </c>
      <c r="F15" s="285"/>
      <c r="G15" s="169" t="s">
        <v>708</v>
      </c>
      <c r="H15" s="181" t="s">
        <v>431</v>
      </c>
    </row>
    <row r="16" spans="1:8" ht="24.75" customHeight="1">
      <c r="A16" s="276"/>
      <c r="B16" s="277"/>
      <c r="C16" s="278"/>
      <c r="D16" s="229" t="s">
        <v>431</v>
      </c>
      <c r="E16" s="192" t="s">
        <v>431</v>
      </c>
      <c r="F16" s="285"/>
      <c r="G16" s="169" t="s">
        <v>709</v>
      </c>
      <c r="H16" s="181" t="s">
        <v>431</v>
      </c>
    </row>
    <row r="17" spans="1:8" ht="24.75" customHeight="1">
      <c r="A17" s="276"/>
      <c r="B17" s="277"/>
      <c r="C17" s="278"/>
      <c r="D17" s="219" t="s">
        <v>431</v>
      </c>
      <c r="E17" s="192" t="s">
        <v>431</v>
      </c>
      <c r="F17" s="285"/>
      <c r="G17" s="169" t="s">
        <v>710</v>
      </c>
      <c r="H17" s="181" t="s">
        <v>431</v>
      </c>
    </row>
    <row r="18" spans="1:8" ht="37.5" customHeight="1">
      <c r="A18" s="276"/>
      <c r="B18" s="277"/>
      <c r="C18" s="278"/>
      <c r="D18" s="219" t="s">
        <v>431</v>
      </c>
      <c r="E18" s="192" t="s">
        <v>431</v>
      </c>
      <c r="F18" s="285"/>
      <c r="G18" s="169" t="s">
        <v>712</v>
      </c>
      <c r="H18" s="181" t="s">
        <v>431</v>
      </c>
    </row>
    <row r="19" spans="1:8" ht="37.5" customHeight="1">
      <c r="A19" s="276"/>
      <c r="B19" s="277"/>
      <c r="C19" s="278"/>
      <c r="D19" s="219" t="s">
        <v>431</v>
      </c>
      <c r="E19" s="192" t="s">
        <v>431</v>
      </c>
      <c r="F19" s="285"/>
      <c r="G19" s="169" t="s">
        <v>711</v>
      </c>
      <c r="H19" s="181" t="s">
        <v>431</v>
      </c>
    </row>
    <row r="20" spans="1:8" ht="36.75" customHeight="1">
      <c r="A20" s="281" t="s">
        <v>573</v>
      </c>
      <c r="B20" s="84">
        <v>2</v>
      </c>
      <c r="C20" s="83" t="s">
        <v>521</v>
      </c>
      <c r="D20" s="191"/>
      <c r="E20" s="192" t="s">
        <v>431</v>
      </c>
      <c r="F20" s="160" t="s">
        <v>578</v>
      </c>
      <c r="G20" s="168" t="s">
        <v>520</v>
      </c>
      <c r="H20" s="174" t="s">
        <v>431</v>
      </c>
    </row>
    <row r="21" spans="1:8" ht="36.75" customHeight="1">
      <c r="A21" s="282"/>
      <c r="B21" s="289">
        <v>3</v>
      </c>
      <c r="C21" s="286" t="s">
        <v>687</v>
      </c>
      <c r="D21" s="193" t="str">
        <f>IF(入力シート!D8="なし","☑","□")</f>
        <v>□</v>
      </c>
      <c r="E21" s="192" t="s">
        <v>431</v>
      </c>
      <c r="F21" s="150" t="s">
        <v>523</v>
      </c>
      <c r="G21" s="170" t="s">
        <v>581</v>
      </c>
      <c r="H21" s="174" t="s">
        <v>431</v>
      </c>
    </row>
    <row r="22" spans="1:8" ht="36.75" customHeight="1">
      <c r="A22" s="282"/>
      <c r="B22" s="290"/>
      <c r="C22" s="287"/>
      <c r="D22" s="191"/>
      <c r="E22" s="192" t="s">
        <v>431</v>
      </c>
      <c r="F22" s="150" t="s">
        <v>524</v>
      </c>
      <c r="G22" s="170" t="s">
        <v>612</v>
      </c>
      <c r="H22" s="174" t="s">
        <v>431</v>
      </c>
    </row>
    <row r="23" spans="1:8" ht="92.25" customHeight="1">
      <c r="A23" s="282"/>
      <c r="B23" s="290"/>
      <c r="C23" s="287"/>
      <c r="D23" s="191"/>
      <c r="E23" s="192" t="s">
        <v>431</v>
      </c>
      <c r="F23" s="150" t="s">
        <v>607</v>
      </c>
      <c r="G23" s="169" t="s">
        <v>749</v>
      </c>
      <c r="H23" s="174" t="s">
        <v>431</v>
      </c>
    </row>
    <row r="24" spans="1:8" ht="36.75" customHeight="1">
      <c r="A24" s="282"/>
      <c r="B24" s="291"/>
      <c r="C24" s="288"/>
      <c r="D24" s="193" t="s">
        <v>431</v>
      </c>
      <c r="E24" s="192" t="s">
        <v>431</v>
      </c>
      <c r="F24" s="151" t="s">
        <v>433</v>
      </c>
      <c r="G24" s="170" t="s">
        <v>701</v>
      </c>
      <c r="H24" s="174" t="s">
        <v>431</v>
      </c>
    </row>
    <row r="25" spans="1:8" ht="36.75" customHeight="1">
      <c r="A25" s="282"/>
      <c r="B25" s="264">
        <v>4</v>
      </c>
      <c r="C25" s="267" t="s">
        <v>582</v>
      </c>
      <c r="D25" s="191"/>
      <c r="E25" s="192" t="s">
        <v>431</v>
      </c>
      <c r="F25" s="150" t="s">
        <v>524</v>
      </c>
      <c r="G25" s="169" t="s">
        <v>563</v>
      </c>
      <c r="H25" s="174" t="s">
        <v>431</v>
      </c>
    </row>
    <row r="26" spans="1:8" ht="36.75" customHeight="1">
      <c r="A26" s="282"/>
      <c r="B26" s="264"/>
      <c r="C26" s="267"/>
      <c r="D26" s="211"/>
      <c r="E26" s="192" t="s">
        <v>431</v>
      </c>
      <c r="F26" s="150" t="s">
        <v>532</v>
      </c>
      <c r="G26" s="169" t="s">
        <v>702</v>
      </c>
      <c r="H26" s="181" t="s">
        <v>431</v>
      </c>
    </row>
    <row r="27" spans="1:8" ht="36.75" customHeight="1">
      <c r="A27" s="282"/>
      <c r="B27" s="264"/>
      <c r="C27" s="267"/>
      <c r="D27" s="220"/>
      <c r="E27" s="192" t="s">
        <v>431</v>
      </c>
      <c r="F27" s="150" t="s">
        <v>676</v>
      </c>
      <c r="G27" s="169" t="s">
        <v>689</v>
      </c>
      <c r="H27" s="181" t="s">
        <v>431</v>
      </c>
    </row>
    <row r="28" spans="1:8" ht="36.75" customHeight="1">
      <c r="A28" s="282"/>
      <c r="B28" s="264"/>
      <c r="C28" s="267"/>
      <c r="D28" s="210" t="s">
        <v>431</v>
      </c>
      <c r="E28" s="192" t="s">
        <v>431</v>
      </c>
      <c r="F28" s="150" t="s">
        <v>676</v>
      </c>
      <c r="G28" s="169" t="s">
        <v>677</v>
      </c>
      <c r="H28" s="181" t="s">
        <v>431</v>
      </c>
    </row>
    <row r="29" spans="1:8" ht="36.75" customHeight="1">
      <c r="A29" s="282"/>
      <c r="B29" s="264">
        <v>5</v>
      </c>
      <c r="C29" s="267" t="s">
        <v>587</v>
      </c>
      <c r="D29" s="191"/>
      <c r="E29" s="192" t="s">
        <v>431</v>
      </c>
      <c r="F29" s="150" t="s">
        <v>524</v>
      </c>
      <c r="G29" s="169" t="s">
        <v>432</v>
      </c>
      <c r="H29" s="174" t="s">
        <v>431</v>
      </c>
    </row>
    <row r="30" spans="1:8" ht="36.75" customHeight="1">
      <c r="A30" s="282"/>
      <c r="B30" s="264"/>
      <c r="C30" s="267"/>
      <c r="D30" s="191"/>
      <c r="E30" s="192" t="s">
        <v>431</v>
      </c>
      <c r="F30" s="150" t="s">
        <v>532</v>
      </c>
      <c r="G30" s="169" t="s">
        <v>702</v>
      </c>
      <c r="H30" s="181" t="s">
        <v>431</v>
      </c>
    </row>
    <row r="31" spans="1:8" ht="36.75" customHeight="1">
      <c r="A31" s="283"/>
      <c r="B31" s="264"/>
      <c r="C31" s="267"/>
      <c r="D31" s="191"/>
      <c r="E31" s="192" t="s">
        <v>431</v>
      </c>
      <c r="F31" s="151" t="s">
        <v>522</v>
      </c>
      <c r="G31" s="169" t="s">
        <v>703</v>
      </c>
      <c r="H31" s="174" t="s">
        <v>431</v>
      </c>
    </row>
    <row r="32" spans="1:8" ht="45" customHeight="1">
      <c r="A32" s="281" t="s">
        <v>696</v>
      </c>
      <c r="B32" s="167">
        <v>6</v>
      </c>
      <c r="C32" s="165" t="s">
        <v>608</v>
      </c>
      <c r="D32" s="191"/>
      <c r="E32" s="192" t="s">
        <v>431</v>
      </c>
      <c r="F32" s="151" t="s">
        <v>598</v>
      </c>
      <c r="G32" s="169" t="str">
        <f>IFERROR("提出日から3か月以内に発行されたものである。⇒【"&amp;TEXT(EDATE(入力シート!D6,-3),"令和e年m月d日")&amp;"～以降】発行分である。","提出日から3か月以内に発行されたものである。")</f>
        <v>提出日から3か月以内に発行されたものである。</v>
      </c>
      <c r="H32" s="181" t="s">
        <v>431</v>
      </c>
    </row>
    <row r="33" spans="1:8" ht="66" customHeight="1">
      <c r="A33" s="282"/>
      <c r="B33" s="264">
        <v>7</v>
      </c>
      <c r="C33" s="267" t="s">
        <v>595</v>
      </c>
      <c r="D33" s="191"/>
      <c r="E33" s="192" t="s">
        <v>431</v>
      </c>
      <c r="F33" s="150" t="s">
        <v>598</v>
      </c>
      <c r="G33" s="169" t="str">
        <f>IFERROR("提出日から3か月以内に発行されたものである。⇒【"&amp;TEXT(EDATE(入力シート!D6,-3),"令和e年m月d日")&amp;"～以降】発行分である。","提出日から3か月以内に発行されたものである。")</f>
        <v>提出日から3か月以内に発行されたものである。</v>
      </c>
      <c r="H33" s="181" t="s">
        <v>431</v>
      </c>
    </row>
    <row r="34" spans="1:8" ht="66" customHeight="1">
      <c r="A34" s="282"/>
      <c r="B34" s="264"/>
      <c r="C34" s="267"/>
      <c r="D34" s="191"/>
      <c r="E34" s="192" t="s">
        <v>431</v>
      </c>
      <c r="F34" s="151" t="s">
        <v>583</v>
      </c>
      <c r="G34" s="169" t="s">
        <v>435</v>
      </c>
      <c r="H34" s="181" t="s">
        <v>431</v>
      </c>
    </row>
    <row r="35" spans="1:8" ht="87.75" customHeight="1">
      <c r="A35" s="282"/>
      <c r="B35" s="264">
        <v>8</v>
      </c>
      <c r="C35" s="267" t="s">
        <v>596</v>
      </c>
      <c r="D35" s="191"/>
      <c r="E35" s="192" t="s">
        <v>431</v>
      </c>
      <c r="F35" s="151" t="s">
        <v>616</v>
      </c>
      <c r="G35" s="169" t="s">
        <v>751</v>
      </c>
      <c r="H35" s="181" t="s">
        <v>431</v>
      </c>
    </row>
    <row r="36" spans="1:8" ht="42" customHeight="1">
      <c r="A36" s="282"/>
      <c r="B36" s="264"/>
      <c r="C36" s="267"/>
      <c r="D36" s="191"/>
      <c r="E36" s="192" t="s">
        <v>431</v>
      </c>
      <c r="F36" s="150" t="s">
        <v>598</v>
      </c>
      <c r="G36" s="169" t="str">
        <f>IFERROR("提出日から3か月以内に発行されたものである。⇒【"&amp;TEXT(EDATE(入力シート!D6,-3),"令和e年m月d日")&amp;"～以降】発行分である。","提出日から3か月以内に発行されたものである。")</f>
        <v>提出日から3か月以内に発行されたものである。</v>
      </c>
      <c r="H36" s="181" t="s">
        <v>431</v>
      </c>
    </row>
    <row r="37" spans="1:8" ht="42" customHeight="1">
      <c r="A37" s="283"/>
      <c r="B37" s="264"/>
      <c r="C37" s="267"/>
      <c r="D37" s="191"/>
      <c r="E37" s="192" t="s">
        <v>431</v>
      </c>
      <c r="F37" s="150" t="s">
        <v>529</v>
      </c>
      <c r="G37" s="169" t="s">
        <v>435</v>
      </c>
      <c r="H37" s="181" t="s">
        <v>431</v>
      </c>
    </row>
    <row r="38" spans="1:8" ht="52.5" customHeight="1">
      <c r="A38" s="272" t="s">
        <v>699</v>
      </c>
      <c r="B38" s="264">
        <v>9</v>
      </c>
      <c r="C38" s="267" t="s">
        <v>609</v>
      </c>
      <c r="D38" s="268" t="str">
        <f>IF(入力シート!D48="個人事業主","☑","□")</f>
        <v>□</v>
      </c>
      <c r="E38" s="192" t="s">
        <v>431</v>
      </c>
      <c r="F38" s="150" t="s">
        <v>598</v>
      </c>
      <c r="G38" s="169" t="str">
        <f>IFERROR("提出日から3か月以内に発行されたものである。⇒【"&amp;TEXT(EDATE(入力シート!D6,-3),"令和e年m月d日")&amp;"～以降】発行分である。","提出日から3か月以内に発行されたものである。")</f>
        <v>提出日から3か月以内に発行されたものである。</v>
      </c>
      <c r="H38" s="181" t="s">
        <v>431</v>
      </c>
    </row>
    <row r="39" spans="1:8" ht="52.5" customHeight="1">
      <c r="A39" s="272"/>
      <c r="B39" s="264"/>
      <c r="C39" s="267"/>
      <c r="D39" s="268"/>
      <c r="E39" s="192" t="s">
        <v>431</v>
      </c>
      <c r="F39" s="150" t="s">
        <v>592</v>
      </c>
      <c r="G39" s="169" t="str">
        <f>IFERROR("会社成立の年月日から２年以上経過している。⇒【～"&amp;TEXT(EDATE(入力シート!D6,-24),"令和e年m月d日")&amp;"以前】設立である。","会社成立の年月日から２年以上経過している。")</f>
        <v>会社成立の年月日から２年以上経過している。</v>
      </c>
      <c r="H39" s="181" t="s">
        <v>431</v>
      </c>
    </row>
    <row r="40" spans="1:8" ht="62.25" customHeight="1">
      <c r="A40" s="56" t="s">
        <v>590</v>
      </c>
      <c r="B40" s="167">
        <v>10</v>
      </c>
      <c r="C40" s="165" t="s">
        <v>594</v>
      </c>
      <c r="D40" s="193" t="str">
        <f>IF(入力シート!D48="法人","☑","□")</f>
        <v>□</v>
      </c>
      <c r="E40" s="192" t="s">
        <v>431</v>
      </c>
      <c r="F40" s="151" t="s">
        <v>591</v>
      </c>
      <c r="G40" s="169" t="s">
        <v>589</v>
      </c>
      <c r="H40" s="181" t="s">
        <v>431</v>
      </c>
    </row>
    <row r="41" spans="1:8" ht="36.75" customHeight="1">
      <c r="A41" s="281" t="s">
        <v>696</v>
      </c>
      <c r="B41" s="264">
        <v>11</v>
      </c>
      <c r="C41" s="267" t="s">
        <v>700</v>
      </c>
      <c r="D41" s="220"/>
      <c r="E41" s="192" t="s">
        <v>431</v>
      </c>
      <c r="F41" s="150" t="s">
        <v>525</v>
      </c>
      <c r="G41" s="170" t="s">
        <v>519</v>
      </c>
      <c r="H41" s="181" t="s">
        <v>431</v>
      </c>
    </row>
    <row r="42" spans="1:8" ht="36.75" customHeight="1">
      <c r="A42" s="282"/>
      <c r="B42" s="264"/>
      <c r="C42" s="267"/>
      <c r="D42" s="220"/>
      <c r="E42" s="192" t="s">
        <v>431</v>
      </c>
      <c r="F42" s="150" t="s">
        <v>526</v>
      </c>
      <c r="G42" s="170" t="s">
        <v>564</v>
      </c>
      <c r="H42" s="181" t="s">
        <v>431</v>
      </c>
    </row>
    <row r="43" spans="1:8" ht="36.75" customHeight="1">
      <c r="A43" s="283"/>
      <c r="B43" s="264"/>
      <c r="C43" s="267"/>
      <c r="D43" s="220"/>
      <c r="E43" s="192" t="s">
        <v>431</v>
      </c>
      <c r="F43" s="150" t="s">
        <v>527</v>
      </c>
      <c r="G43" s="170" t="s">
        <v>714</v>
      </c>
      <c r="H43" s="181" t="s">
        <v>431</v>
      </c>
    </row>
    <row r="44" spans="1:8" ht="68.25" customHeight="1">
      <c r="A44" s="163" t="s">
        <v>697</v>
      </c>
      <c r="B44" s="223">
        <v>12</v>
      </c>
      <c r="C44" s="226" t="s">
        <v>593</v>
      </c>
      <c r="D44" s="225" t="s">
        <v>431</v>
      </c>
      <c r="E44" s="192" t="s">
        <v>431</v>
      </c>
      <c r="F44" s="224" t="s">
        <v>528</v>
      </c>
      <c r="G44" s="171" t="s">
        <v>698</v>
      </c>
      <c r="H44" s="181" t="s">
        <v>431</v>
      </c>
    </row>
    <row r="45" spans="1:8" ht="52.5" customHeight="1">
      <c r="A45" s="265" t="s">
        <v>597</v>
      </c>
      <c r="B45" s="264">
        <v>13</v>
      </c>
      <c r="C45" s="267" t="s">
        <v>610</v>
      </c>
      <c r="D45" s="268" t="s">
        <v>431</v>
      </c>
      <c r="E45" s="192" t="s">
        <v>431</v>
      </c>
      <c r="F45" s="150" t="s">
        <v>598</v>
      </c>
      <c r="G45" s="169" t="str">
        <f>IFERROR("【固定資産税納税証明書】提出日から3か月以内に発行されたものである。⇒【"&amp;TEXT(EDATE(入力シート!D6,-3),"令和e年m月d日")&amp;"～以降】発行分である。","【固定資産税納税証明書】提出日から3か月以内に発行されたものである。")</f>
        <v>【固定資産税納税証明書】提出日から3か月以内に発行されたものである。</v>
      </c>
      <c r="H45" s="181" t="s">
        <v>431</v>
      </c>
    </row>
    <row r="46" spans="1:8" ht="52.5" customHeight="1">
      <c r="A46" s="265"/>
      <c r="B46" s="264"/>
      <c r="C46" s="267"/>
      <c r="D46" s="268"/>
      <c r="E46" s="192" t="s">
        <v>431</v>
      </c>
      <c r="F46" s="151" t="s">
        <v>583</v>
      </c>
      <c r="G46" s="170" t="s">
        <v>588</v>
      </c>
      <c r="H46" s="181" t="s">
        <v>431</v>
      </c>
    </row>
    <row r="47" spans="1:8" ht="52.5" customHeight="1">
      <c r="A47" s="265"/>
      <c r="B47" s="167">
        <v>14</v>
      </c>
      <c r="C47" s="165" t="s">
        <v>506</v>
      </c>
      <c r="D47" s="193" t="s">
        <v>431</v>
      </c>
      <c r="E47" s="192" t="s">
        <v>431</v>
      </c>
      <c r="F47" s="150" t="s">
        <v>530</v>
      </c>
      <c r="G47" s="169" t="s">
        <v>436</v>
      </c>
      <c r="H47" s="181" t="s">
        <v>431</v>
      </c>
    </row>
    <row r="48" spans="1:8" ht="52.5" customHeight="1" thickBot="1">
      <c r="A48" s="266"/>
      <c r="B48" s="166">
        <v>15</v>
      </c>
      <c r="C48" s="57" t="s">
        <v>437</v>
      </c>
      <c r="D48" s="194" t="s">
        <v>431</v>
      </c>
      <c r="E48" s="195" t="s">
        <v>431</v>
      </c>
      <c r="F48" s="152" t="s">
        <v>531</v>
      </c>
      <c r="G48" s="173" t="s">
        <v>438</v>
      </c>
      <c r="H48" s="182" t="s">
        <v>431</v>
      </c>
    </row>
    <row r="49" spans="1:8" ht="9" customHeight="1"/>
    <row r="50" spans="1:8" s="149" customFormat="1" ht="28.5" customHeight="1">
      <c r="A50" s="284" t="s">
        <v>615</v>
      </c>
      <c r="B50" s="284"/>
      <c r="C50" s="284"/>
      <c r="D50" s="284"/>
      <c r="E50" s="284"/>
      <c r="F50" s="284"/>
      <c r="G50" s="284"/>
      <c r="H50" s="284"/>
    </row>
    <row r="51" spans="1:8" s="149" customFormat="1" ht="47.25" customHeight="1">
      <c r="A51" s="284" t="s">
        <v>600</v>
      </c>
      <c r="B51" s="284"/>
      <c r="C51" s="284"/>
      <c r="D51" s="284"/>
      <c r="E51" s="284"/>
      <c r="F51" s="284"/>
      <c r="G51" s="284"/>
      <c r="H51" s="284"/>
    </row>
    <row r="52" spans="1:8" s="149" customFormat="1" ht="28.5" customHeight="1">
      <c r="A52" s="159" t="s">
        <v>577</v>
      </c>
      <c r="B52" s="162"/>
      <c r="C52" s="162"/>
      <c r="D52" s="162"/>
      <c r="E52" s="162"/>
      <c r="F52" s="162"/>
      <c r="G52" s="162"/>
      <c r="H52" s="162"/>
    </row>
    <row r="53" spans="1:8" ht="16.5" hidden="1" customHeight="1"/>
    <row r="54" spans="1:8" ht="16.5" hidden="1" customHeight="1"/>
    <row r="55" spans="1:8" ht="16.5" hidden="1" customHeight="1"/>
    <row r="56" spans="1:8" ht="16.5" hidden="1" customHeight="1"/>
    <row r="57" spans="1:8" ht="16.5" hidden="1" customHeight="1"/>
    <row r="58" spans="1:8" ht="16.5" hidden="1" customHeight="1"/>
    <row r="59" spans="1:8" ht="16.5"/>
    <row r="60" spans="1:8" ht="16.5"/>
    <row r="61" spans="1:8" ht="16.5"/>
  </sheetData>
  <sheetProtection algorithmName="SHA-512" hashValue="duENURRMA5OlFMF5syIYpHtQfDP2g6Jq7zFEeFbQtUjrinyldXr69fCWMvITATvhny0AMeIscKGJQhRxKo7W3A==" saltValue="fUw40fCXf29NI9m5PPLIJA==" spinCount="100000" sheet="1" selectLockedCells="1"/>
  <mergeCells count="36">
    <mergeCell ref="F10:F19"/>
    <mergeCell ref="C21:C24"/>
    <mergeCell ref="B21:B24"/>
    <mergeCell ref="A1:H1"/>
    <mergeCell ref="B7:B8"/>
    <mergeCell ref="H7:H8"/>
    <mergeCell ref="D7:E7"/>
    <mergeCell ref="F7:G7"/>
    <mergeCell ref="A7:A8"/>
    <mergeCell ref="C7:C8"/>
    <mergeCell ref="A20:A31"/>
    <mergeCell ref="A50:H50"/>
    <mergeCell ref="A51:H51"/>
    <mergeCell ref="C25:C28"/>
    <mergeCell ref="C29:C31"/>
    <mergeCell ref="B29:B31"/>
    <mergeCell ref="B25:B28"/>
    <mergeCell ref="D45:D46"/>
    <mergeCell ref="B33:B34"/>
    <mergeCell ref="C33:C34"/>
    <mergeCell ref="B38:B39"/>
    <mergeCell ref="B35:B37"/>
    <mergeCell ref="C35:C37"/>
    <mergeCell ref="C45:C46"/>
    <mergeCell ref="B41:B43"/>
    <mergeCell ref="C41:C43"/>
    <mergeCell ref="A41:A43"/>
    <mergeCell ref="B45:B46"/>
    <mergeCell ref="A45:A48"/>
    <mergeCell ref="C38:C39"/>
    <mergeCell ref="D38:D39"/>
    <mergeCell ref="A9:C9"/>
    <mergeCell ref="A38:A39"/>
    <mergeCell ref="A10:C19"/>
    <mergeCell ref="D10:E10"/>
    <mergeCell ref="A32:A37"/>
  </mergeCells>
  <phoneticPr fontId="39"/>
  <dataValidations count="1">
    <dataValidation type="list" allowBlank="1" showInputMessage="1" showErrorMessage="1" sqref="H65580:H65582 H131116:H131118 H196652:H196654 H262188:H262190 H327724:H327726 H393260:H393262 H458796:H458798 H524332:H524334 H589868:H589870 H655404:H655406 H720940:H720942 H786476:H786478 H852012:H852014 H917548:H917550 H983084:H983086 D65580:F65582 D131116:F131118 D196652:F196654 D262188:F262190 D327724:F327726 D393260:F393262 D458796:F458798 D524332:F524334 D589868:F589870 D655404:F655406 D720940:F720942 D786476:F786478 D852012:F852014 D917548:F917550 D983084:F983086" xr:uid="{00000000-0002-0000-0500-000000000000}">
      <formula1>#REF!</formula1>
    </dataValidation>
  </dataValidations>
  <printOptions horizontalCentered="1"/>
  <pageMargins left="0.70866141732283472" right="0.51181102362204722" top="0.74803149606299213" bottom="0.74803149606299213" header="0.31496062992125984" footer="0.31496062992125984"/>
  <pageSetup paperSize="9" scale="64" fitToHeight="0" orientation="portrait" r:id="rId1"/>
  <headerFooter alignWithMargins="0">
    <oddHeader>&amp;L/　←ホチキス留め</oddHeader>
    <oddFooter>&amp;C&amp;P / ２ページ</oddFooter>
  </headerFooter>
  <rowBreaks count="1" manualBreakCount="1">
    <brk id="31" max="16383" man="1"/>
  </rowBreaks>
  <ignoredErrors>
    <ignoredError sqref="D39:D4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2:G56"/>
  <sheetViews>
    <sheetView showZeros="0" view="pageBreakPreview" zoomScale="55" zoomScaleNormal="100" zoomScaleSheetLayoutView="55" workbookViewId="0"/>
  </sheetViews>
  <sheetFormatPr defaultColWidth="9" defaultRowHeight="18.75"/>
  <cols>
    <col min="1" max="1" width="5.625" style="35" customWidth="1"/>
    <col min="2" max="2" width="5.25" style="36" customWidth="1"/>
    <col min="3" max="3" width="80.875" style="36" customWidth="1"/>
    <col min="4" max="16384" width="9" style="36"/>
  </cols>
  <sheetData>
    <row r="2" spans="1:7" ht="18.75" customHeight="1">
      <c r="A2" s="100"/>
      <c r="B2" s="37"/>
      <c r="C2" s="37"/>
    </row>
    <row r="3" spans="1:7" ht="18.75" customHeight="1">
      <c r="A3" s="101"/>
      <c r="B3" s="37"/>
      <c r="C3" s="306" t="s">
        <v>601</v>
      </c>
    </row>
    <row r="4" spans="1:7" ht="18.75" customHeight="1">
      <c r="A4" s="101"/>
      <c r="B4" s="37"/>
      <c r="C4" s="307"/>
    </row>
    <row r="5" spans="1:7" ht="18.75" customHeight="1">
      <c r="A5" s="101"/>
      <c r="B5" s="37"/>
      <c r="C5" s="307"/>
    </row>
    <row r="6" spans="1:7" ht="18.75" customHeight="1">
      <c r="A6" s="101"/>
      <c r="B6" s="37"/>
      <c r="C6" s="308"/>
    </row>
    <row r="7" spans="1:7" ht="18.75" customHeight="1">
      <c r="A7" s="101"/>
      <c r="B7" s="37"/>
      <c r="C7" s="38"/>
    </row>
    <row r="8" spans="1:7" ht="18.75" customHeight="1">
      <c r="A8" s="101"/>
      <c r="B8" s="37"/>
      <c r="C8" s="37"/>
    </row>
    <row r="9" spans="1:7" ht="18.75" customHeight="1">
      <c r="A9" s="101"/>
      <c r="B9" s="37"/>
      <c r="C9" s="38"/>
    </row>
    <row r="10" spans="1:7" ht="18.75" customHeight="1">
      <c r="A10" s="101"/>
      <c r="B10" s="311" t="s">
        <v>603</v>
      </c>
      <c r="C10" s="312"/>
    </row>
    <row r="11" spans="1:7" ht="18.75" customHeight="1">
      <c r="A11" s="101"/>
      <c r="B11" s="311"/>
      <c r="C11" s="312"/>
    </row>
    <row r="12" spans="1:7" ht="18.75" customHeight="1">
      <c r="A12" s="305">
        <f>IF(入力シート!D28="",入力シート!D13,入力シート!D28)</f>
        <v>0</v>
      </c>
      <c r="B12" s="311"/>
      <c r="C12" s="312"/>
      <c r="G12" s="35"/>
    </row>
    <row r="13" spans="1:7" ht="18.75" customHeight="1">
      <c r="A13" s="305"/>
      <c r="B13" s="311"/>
      <c r="C13" s="312"/>
    </row>
    <row r="14" spans="1:7" ht="18.75" customHeight="1">
      <c r="A14" s="305"/>
      <c r="B14" s="311"/>
      <c r="C14" s="312"/>
    </row>
    <row r="15" spans="1:7" ht="18.75" customHeight="1">
      <c r="A15" s="305"/>
      <c r="B15" s="37"/>
      <c r="C15" s="38"/>
    </row>
    <row r="16" spans="1:7" ht="18.75" customHeight="1">
      <c r="A16" s="305"/>
      <c r="B16" s="37"/>
      <c r="C16" s="313" t="s">
        <v>602</v>
      </c>
    </row>
    <row r="17" spans="1:3" ht="18.75" customHeight="1">
      <c r="A17" s="305"/>
      <c r="B17" s="37"/>
      <c r="C17" s="314"/>
    </row>
    <row r="18" spans="1:3" ht="18.75" customHeight="1">
      <c r="A18" s="305"/>
      <c r="B18" s="37"/>
      <c r="C18" s="314"/>
    </row>
    <row r="19" spans="1:3" ht="18.75" customHeight="1">
      <c r="A19" s="305"/>
      <c r="B19" s="37"/>
      <c r="C19" s="314"/>
    </row>
    <row r="20" spans="1:3" ht="18.75" customHeight="1">
      <c r="A20" s="305"/>
      <c r="B20" s="37"/>
      <c r="C20" s="314"/>
    </row>
    <row r="21" spans="1:3" ht="18.75" customHeight="1">
      <c r="A21" s="305"/>
      <c r="B21" s="37"/>
      <c r="C21" s="314"/>
    </row>
    <row r="22" spans="1:3" ht="18.75" customHeight="1">
      <c r="A22" s="305"/>
      <c r="B22" s="37"/>
      <c r="C22" s="41"/>
    </row>
    <row r="23" spans="1:3" ht="18.75" customHeight="1">
      <c r="A23" s="305"/>
      <c r="B23" s="37"/>
      <c r="C23" s="309" t="s">
        <v>536</v>
      </c>
    </row>
    <row r="24" spans="1:3" ht="18.75" customHeight="1">
      <c r="A24" s="305"/>
      <c r="B24" s="37"/>
      <c r="C24" s="310"/>
    </row>
    <row r="25" spans="1:3" ht="18.75" customHeight="1">
      <c r="A25" s="305"/>
      <c r="B25" s="37"/>
      <c r="C25" s="310"/>
    </row>
    <row r="26" spans="1:3" ht="18.75" customHeight="1">
      <c r="A26" s="305"/>
      <c r="B26" s="37"/>
      <c r="C26" s="310"/>
    </row>
    <row r="27" spans="1:3" ht="18.75" customHeight="1">
      <c r="A27" s="305"/>
      <c r="B27" s="37"/>
      <c r="C27" s="310"/>
    </row>
    <row r="28" spans="1:3" ht="18.75" customHeight="1">
      <c r="A28" s="305"/>
      <c r="B28" s="37"/>
      <c r="C28" s="310"/>
    </row>
    <row r="29" spans="1:3" ht="18.75" customHeight="1">
      <c r="A29" s="305"/>
      <c r="B29" s="37"/>
      <c r="C29" s="315">
        <f>入力シート!D9</f>
        <v>0</v>
      </c>
    </row>
    <row r="30" spans="1:3" ht="18.75" customHeight="1">
      <c r="A30" s="305"/>
      <c r="B30" s="37"/>
      <c r="C30" s="315"/>
    </row>
    <row r="31" spans="1:3" ht="18.75" customHeight="1">
      <c r="A31" s="305"/>
      <c r="B31" s="37"/>
      <c r="C31" s="315"/>
    </row>
    <row r="32" spans="1:3" ht="18.75" customHeight="1">
      <c r="A32" s="305"/>
      <c r="B32" s="37"/>
      <c r="C32" s="315"/>
    </row>
    <row r="33" spans="1:3" ht="18.75" customHeight="1">
      <c r="A33" s="305"/>
      <c r="B33" s="37"/>
      <c r="C33" s="316">
        <f>IF(入力シート!D28="",入力シート!D13,入力シート!D28)</f>
        <v>0</v>
      </c>
    </row>
    <row r="34" spans="1:3" ht="18.75" customHeight="1">
      <c r="A34" s="305"/>
      <c r="B34" s="37"/>
      <c r="C34" s="316"/>
    </row>
    <row r="35" spans="1:3" ht="18.75" customHeight="1">
      <c r="A35" s="305"/>
      <c r="B35" s="37"/>
      <c r="C35" s="316"/>
    </row>
    <row r="36" spans="1:3" ht="18.75" customHeight="1">
      <c r="A36" s="305"/>
      <c r="B36" s="37"/>
      <c r="C36" s="316"/>
    </row>
    <row r="37" spans="1:3" ht="18.75" customHeight="1">
      <c r="A37" s="305"/>
      <c r="B37" s="37"/>
      <c r="C37" s="316"/>
    </row>
    <row r="38" spans="1:3" ht="18.75" customHeight="1">
      <c r="A38" s="305"/>
      <c r="B38" s="37"/>
      <c r="C38" s="316"/>
    </row>
    <row r="39" spans="1:3" ht="18.75" customHeight="1">
      <c r="A39" s="305"/>
      <c r="B39" s="37"/>
      <c r="C39" s="316"/>
    </row>
    <row r="40" spans="1:3" ht="18.75" customHeight="1">
      <c r="A40" s="305"/>
      <c r="B40" s="37"/>
      <c r="C40" s="316"/>
    </row>
    <row r="41" spans="1:3" ht="18.75" customHeight="1">
      <c r="A41" s="305"/>
      <c r="B41" s="37"/>
      <c r="C41" s="316"/>
    </row>
    <row r="42" spans="1:3" ht="18.75" customHeight="1">
      <c r="A42" s="305"/>
      <c r="B42" s="37"/>
      <c r="C42" s="316"/>
    </row>
    <row r="43" spans="1:3" ht="18.75" customHeight="1">
      <c r="A43" s="305"/>
      <c r="B43" s="37"/>
      <c r="C43" s="316"/>
    </row>
    <row r="44" spans="1:3" ht="18.75" customHeight="1">
      <c r="A44" s="40" t="s">
        <v>538</v>
      </c>
      <c r="B44" s="37"/>
      <c r="C44" s="317"/>
    </row>
    <row r="45" spans="1:3" ht="24.75" customHeight="1">
      <c r="A45" s="40" t="s">
        <v>537</v>
      </c>
      <c r="B45" s="41"/>
      <c r="C45" s="37"/>
    </row>
    <row r="46" spans="1:3" ht="18.75" customHeight="1">
      <c r="A46" s="42" t="str">
        <f>LEFTB(入力シート!D9,5)</f>
        <v/>
      </c>
      <c r="B46" s="41"/>
      <c r="C46" s="39"/>
    </row>
    <row r="47" spans="1:3" ht="18.75" customHeight="1">
      <c r="A47" s="43" t="str">
        <f>RIGHTB(入力シート!D9,5)</f>
        <v/>
      </c>
      <c r="B47" s="41"/>
      <c r="C47" s="41"/>
    </row>
    <row r="48" spans="1:3" ht="18.75" customHeight="1">
      <c r="A48" s="44"/>
      <c r="B48" s="41"/>
      <c r="C48" s="41"/>
    </row>
    <row r="49" spans="1:3" ht="18.75" customHeight="1">
      <c r="A49" s="44"/>
      <c r="B49" s="41"/>
      <c r="C49" s="41"/>
    </row>
    <row r="50" spans="1:3" ht="18.75" customHeight="1">
      <c r="A50" s="44"/>
      <c r="B50" s="41"/>
      <c r="C50" s="41"/>
    </row>
    <row r="51" spans="1:3">
      <c r="A51" s="44"/>
      <c r="B51" s="41"/>
      <c r="C51" s="41"/>
    </row>
    <row r="52" spans="1:3">
      <c r="A52" s="44"/>
      <c r="B52" s="41"/>
      <c r="C52" s="41"/>
    </row>
    <row r="53" spans="1:3">
      <c r="A53" s="44"/>
      <c r="B53" s="41"/>
      <c r="C53" s="41"/>
    </row>
    <row r="54" spans="1:3">
      <c r="A54" s="44"/>
      <c r="B54" s="41"/>
      <c r="C54" s="41"/>
    </row>
    <row r="55" spans="1:3">
      <c r="A55" s="44"/>
      <c r="B55" s="41"/>
      <c r="C55" s="41"/>
    </row>
    <row r="56" spans="1:3">
      <c r="A56" s="44"/>
    </row>
  </sheetData>
  <sheetProtection selectLockedCells="1"/>
  <mergeCells count="7">
    <mergeCell ref="A12:A43"/>
    <mergeCell ref="C3:C6"/>
    <mergeCell ref="C23:C28"/>
    <mergeCell ref="B10:C14"/>
    <mergeCell ref="C16:C21"/>
    <mergeCell ref="C29:C32"/>
    <mergeCell ref="C33:C44"/>
  </mergeCells>
  <phoneticPr fontId="39"/>
  <pageMargins left="0.31458333333333299" right="0.31458333333333299" top="0.35416666666666702" bottom="0.35416666666666702" header="0.31458333333333299" footer="0.31458333333333299"/>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X55"/>
  <sheetViews>
    <sheetView showZeros="0" view="pageBreakPreview" zoomScale="80" zoomScaleNormal="55" zoomScaleSheetLayoutView="80" workbookViewId="0"/>
  </sheetViews>
  <sheetFormatPr defaultColWidth="9" defaultRowHeight="18"/>
  <cols>
    <col min="1" max="1" width="0.75" style="21" customWidth="1"/>
    <col min="2" max="2" width="1.5" style="21" customWidth="1"/>
    <col min="3" max="4" width="6.625" style="21" customWidth="1"/>
    <col min="5" max="6" width="3.375" style="21" customWidth="1"/>
    <col min="7" max="9" width="6.625" style="21" customWidth="1"/>
    <col min="10" max="11" width="3.375" style="21" customWidth="1"/>
    <col min="12" max="12" width="6.625" style="21" customWidth="1"/>
    <col min="13" max="14" width="3.375" style="21" customWidth="1"/>
    <col min="15" max="15" width="6.625" style="21" customWidth="1"/>
    <col min="16" max="17" width="3.375" style="21" customWidth="1"/>
    <col min="18" max="18" width="6.625" style="21" customWidth="1"/>
    <col min="19" max="20" width="3.375" style="21" customWidth="1"/>
    <col min="21" max="21" width="6.625" style="21" customWidth="1"/>
    <col min="22" max="23" width="3.375" style="21" customWidth="1"/>
    <col min="24" max="24" width="0.5" style="21" customWidth="1"/>
    <col min="25" max="16384" width="9" style="21"/>
  </cols>
  <sheetData>
    <row r="1" spans="2:23" ht="38.25" customHeight="1" thickBot="1">
      <c r="C1" s="422" t="s">
        <v>439</v>
      </c>
      <c r="D1" s="423"/>
      <c r="E1" s="424"/>
      <c r="F1" s="425">
        <f>H8</f>
        <v>0</v>
      </c>
      <c r="G1" s="426"/>
      <c r="H1" s="426"/>
      <c r="I1" s="426"/>
      <c r="J1" s="427"/>
      <c r="K1" s="235"/>
      <c r="L1" s="236"/>
      <c r="M1" s="99"/>
      <c r="N1" s="99"/>
      <c r="O1" s="99"/>
      <c r="P1" s="99"/>
      <c r="Q1" s="99"/>
      <c r="R1" s="428" t="s">
        <v>535</v>
      </c>
      <c r="S1" s="428"/>
      <c r="T1" s="428"/>
      <c r="U1" s="428"/>
      <c r="V1" s="428"/>
      <c r="W1" s="428"/>
    </row>
    <row r="2" spans="2:23" ht="13.5" customHeight="1">
      <c r="C2" s="22"/>
      <c r="E2" s="23"/>
      <c r="F2" s="23"/>
      <c r="G2" s="23"/>
      <c r="M2" s="30"/>
      <c r="N2" s="30"/>
      <c r="O2" s="30"/>
      <c r="P2" s="30"/>
      <c r="Q2" s="30"/>
      <c r="R2" s="30"/>
      <c r="S2" s="30"/>
      <c r="T2" s="30"/>
    </row>
    <row r="3" spans="2:23" ht="18" customHeight="1">
      <c r="C3" s="321" t="s">
        <v>541</v>
      </c>
      <c r="D3" s="321"/>
      <c r="E3" s="321"/>
      <c r="F3" s="321"/>
      <c r="G3" s="321"/>
      <c r="H3" s="321"/>
      <c r="I3" s="321"/>
      <c r="J3" s="321"/>
      <c r="K3" s="321"/>
      <c r="L3" s="321"/>
      <c r="M3" s="321"/>
      <c r="N3" s="321"/>
      <c r="O3" s="321"/>
      <c r="P3" s="321"/>
      <c r="Q3" s="321"/>
      <c r="R3" s="321"/>
      <c r="S3" s="321"/>
      <c r="T3" s="321"/>
      <c r="U3" s="321"/>
      <c r="V3" s="321"/>
      <c r="W3" s="321"/>
    </row>
    <row r="4" spans="2:23" ht="18" customHeight="1">
      <c r="C4" s="321" t="s">
        <v>542</v>
      </c>
      <c r="D4" s="321"/>
      <c r="E4" s="321"/>
      <c r="F4" s="321"/>
      <c r="G4" s="321"/>
      <c r="H4" s="321"/>
      <c r="I4" s="321"/>
      <c r="J4" s="321"/>
      <c r="K4" s="321"/>
      <c r="L4" s="321"/>
      <c r="M4" s="321"/>
      <c r="N4" s="321"/>
      <c r="O4" s="321"/>
      <c r="P4" s="321"/>
      <c r="Q4" s="321"/>
      <c r="R4" s="321"/>
      <c r="S4" s="321"/>
      <c r="T4" s="321"/>
      <c r="U4" s="321"/>
      <c r="V4" s="321"/>
      <c r="W4" s="321"/>
    </row>
    <row r="5" spans="2:23" ht="18" customHeight="1">
      <c r="C5" s="24"/>
      <c r="D5" s="24"/>
      <c r="E5" s="24"/>
      <c r="F5" s="24"/>
      <c r="G5" s="24"/>
      <c r="H5" s="24"/>
      <c r="I5" s="24"/>
      <c r="J5" s="24"/>
      <c r="K5" s="24"/>
      <c r="L5" s="24"/>
      <c r="M5" s="24"/>
      <c r="N5" s="24"/>
      <c r="O5" s="24"/>
      <c r="P5" s="24"/>
      <c r="Q5" s="24"/>
      <c r="R5" s="429" t="str">
        <f>IF(入力シート!D6="","令和　　年　　月　　日",入力シート!D6)</f>
        <v>令和　　年　　月　　日</v>
      </c>
      <c r="S5" s="429"/>
      <c r="T5" s="429"/>
      <c r="U5" s="429"/>
      <c r="V5" s="429"/>
      <c r="W5" s="429"/>
    </row>
    <row r="6" spans="2:23" ht="6" customHeight="1">
      <c r="C6" s="24"/>
      <c r="D6" s="24"/>
      <c r="E6" s="24"/>
      <c r="F6" s="24"/>
      <c r="G6" s="24"/>
      <c r="H6" s="24"/>
      <c r="I6" s="24"/>
      <c r="J6" s="24"/>
      <c r="K6" s="24"/>
      <c r="L6" s="24"/>
      <c r="M6" s="24"/>
      <c r="N6" s="24"/>
      <c r="O6" s="24"/>
      <c r="P6" s="118"/>
      <c r="Q6" s="118"/>
      <c r="R6" s="118"/>
      <c r="S6" s="118"/>
      <c r="T6" s="118"/>
      <c r="U6" s="118"/>
      <c r="V6" s="118"/>
      <c r="W6" s="118"/>
    </row>
    <row r="7" spans="2:23" ht="18" customHeight="1">
      <c r="C7" s="24"/>
      <c r="D7" s="24"/>
      <c r="E7" s="24"/>
      <c r="F7" s="24"/>
      <c r="G7" s="24"/>
      <c r="H7" s="24"/>
      <c r="I7" s="24"/>
      <c r="J7" s="24"/>
      <c r="K7" s="24"/>
      <c r="L7" s="24"/>
      <c r="M7" s="24"/>
      <c r="N7" s="24"/>
      <c r="O7" s="24"/>
      <c r="P7" s="430" t="str">
        <f>IFERROR("※各証明書類 ："&amp;TEXT(EDATE(入力シート!D6,-3),"令和e年m月d日")&amp;"～のみ有効","")</f>
        <v/>
      </c>
      <c r="Q7" s="430"/>
      <c r="R7" s="430"/>
      <c r="S7" s="430"/>
      <c r="T7" s="430"/>
      <c r="U7" s="430"/>
      <c r="V7" s="430"/>
      <c r="W7" s="430"/>
    </row>
    <row r="8" spans="2:23" ht="18" customHeight="1">
      <c r="C8" s="25" t="s">
        <v>440</v>
      </c>
      <c r="D8" s="22"/>
      <c r="E8" s="22"/>
      <c r="F8" s="22"/>
      <c r="G8" s="22"/>
      <c r="H8" s="22"/>
      <c r="I8" s="22"/>
      <c r="J8" s="22"/>
      <c r="K8" s="22"/>
      <c r="M8" s="22"/>
      <c r="N8" s="22"/>
      <c r="O8" s="22"/>
      <c r="P8" s="22"/>
      <c r="Q8" s="22"/>
      <c r="R8" s="22"/>
      <c r="S8" s="22"/>
      <c r="T8" s="22"/>
      <c r="U8" s="34"/>
    </row>
    <row r="9" spans="2:23" ht="18" customHeight="1">
      <c r="C9" s="22"/>
      <c r="D9" s="22"/>
      <c r="E9" s="22"/>
      <c r="F9" s="22"/>
      <c r="I9" s="22"/>
      <c r="L9" s="22"/>
      <c r="M9" s="22"/>
      <c r="N9" s="22"/>
      <c r="O9" s="22"/>
      <c r="P9" s="22"/>
      <c r="Q9" s="22"/>
      <c r="R9" s="22"/>
      <c r="S9" s="22"/>
      <c r="T9" s="22"/>
      <c r="U9" s="34"/>
    </row>
    <row r="10" spans="2:23" ht="15.75" customHeight="1">
      <c r="C10" s="330" t="s">
        <v>534</v>
      </c>
      <c r="D10" s="331"/>
      <c r="E10" s="331"/>
      <c r="F10" s="331"/>
      <c r="G10" s="331"/>
      <c r="H10" s="331"/>
      <c r="I10" s="331"/>
      <c r="J10" s="331"/>
      <c r="K10" s="331"/>
      <c r="L10" s="331"/>
      <c r="M10" s="331"/>
      <c r="N10" s="331"/>
      <c r="O10" s="331"/>
      <c r="P10" s="331"/>
      <c r="Q10" s="331"/>
      <c r="R10" s="331"/>
      <c r="S10" s="331"/>
      <c r="T10" s="331"/>
      <c r="U10" s="331"/>
      <c r="V10" s="331"/>
      <c r="W10" s="331"/>
    </row>
    <row r="11" spans="2:23" ht="15.75" customHeight="1">
      <c r="C11" s="331"/>
      <c r="D11" s="331"/>
      <c r="E11" s="331"/>
      <c r="F11" s="331"/>
      <c r="G11" s="331"/>
      <c r="H11" s="331"/>
      <c r="I11" s="331"/>
      <c r="J11" s="331"/>
      <c r="K11" s="331"/>
      <c r="L11" s="331"/>
      <c r="M11" s="331"/>
      <c r="N11" s="331"/>
      <c r="O11" s="331"/>
      <c r="P11" s="331"/>
      <c r="Q11" s="331"/>
      <c r="R11" s="331"/>
      <c r="S11" s="331"/>
      <c r="T11" s="331"/>
      <c r="U11" s="331"/>
      <c r="V11" s="331"/>
      <c r="W11" s="331"/>
    </row>
    <row r="12" spans="2:23" ht="15.75" customHeight="1">
      <c r="C12" s="331"/>
      <c r="D12" s="331"/>
      <c r="E12" s="331"/>
      <c r="F12" s="331"/>
      <c r="G12" s="331"/>
      <c r="H12" s="331"/>
      <c r="I12" s="331"/>
      <c r="J12" s="331"/>
      <c r="K12" s="331"/>
      <c r="L12" s="331"/>
      <c r="M12" s="331"/>
      <c r="N12" s="331"/>
      <c r="O12" s="331"/>
      <c r="P12" s="331"/>
      <c r="Q12" s="331"/>
      <c r="R12" s="331"/>
      <c r="S12" s="331"/>
      <c r="T12" s="331"/>
      <c r="U12" s="331"/>
      <c r="V12" s="331"/>
      <c r="W12" s="331"/>
    </row>
    <row r="13" spans="2:23" ht="15.75" customHeight="1">
      <c r="C13" s="331"/>
      <c r="D13" s="331"/>
      <c r="E13" s="331"/>
      <c r="F13" s="331"/>
      <c r="G13" s="331"/>
      <c r="H13" s="331"/>
      <c r="I13" s="331"/>
      <c r="J13" s="331"/>
      <c r="K13" s="331"/>
      <c r="L13" s="331"/>
      <c r="M13" s="331"/>
      <c r="N13" s="331"/>
      <c r="O13" s="331"/>
      <c r="P13" s="331"/>
      <c r="Q13" s="331"/>
      <c r="R13" s="331"/>
      <c r="S13" s="331"/>
      <c r="T13" s="331"/>
      <c r="U13" s="331"/>
      <c r="V13" s="331"/>
      <c r="W13" s="331"/>
    </row>
    <row r="14" spans="2:23" ht="17.25" customHeight="1" thickBot="1">
      <c r="C14" s="26"/>
      <c r="D14" s="26"/>
      <c r="E14" s="26"/>
      <c r="F14" s="26"/>
      <c r="G14" s="26"/>
      <c r="H14" s="26"/>
      <c r="I14" s="26"/>
      <c r="J14" s="26"/>
      <c r="K14" s="26"/>
      <c r="L14" s="26"/>
      <c r="M14" s="26"/>
      <c r="N14" s="26"/>
      <c r="O14" s="26"/>
      <c r="P14" s="26"/>
      <c r="Q14" s="26"/>
      <c r="R14" s="26"/>
      <c r="S14" s="26"/>
      <c r="T14" s="26"/>
      <c r="U14" s="26"/>
    </row>
    <row r="15" spans="2:23" ht="24" customHeight="1">
      <c r="B15" s="27"/>
      <c r="C15" s="332" t="s">
        <v>4</v>
      </c>
      <c r="D15" s="333"/>
      <c r="E15" s="336" t="s">
        <v>619</v>
      </c>
      <c r="F15" s="337"/>
      <c r="G15" s="337"/>
      <c r="H15" s="338"/>
      <c r="I15" s="339">
        <f>入力シート!D12</f>
        <v>0</v>
      </c>
      <c r="J15" s="339"/>
      <c r="K15" s="339"/>
      <c r="L15" s="339"/>
      <c r="M15" s="339"/>
      <c r="N15" s="339"/>
      <c r="O15" s="339"/>
      <c r="P15" s="339"/>
      <c r="Q15" s="339"/>
      <c r="R15" s="339"/>
      <c r="S15" s="339"/>
      <c r="T15" s="339"/>
      <c r="U15" s="339"/>
      <c r="V15" s="339"/>
      <c r="W15" s="340"/>
    </row>
    <row r="16" spans="2:23" ht="24" customHeight="1">
      <c r="B16" s="27"/>
      <c r="C16" s="334"/>
      <c r="D16" s="335"/>
      <c r="E16" s="329" t="s">
        <v>585</v>
      </c>
      <c r="F16" s="329"/>
      <c r="G16" s="329"/>
      <c r="H16" s="329"/>
      <c r="I16" s="341">
        <f>入力シート!D13</f>
        <v>0</v>
      </c>
      <c r="J16" s="341"/>
      <c r="K16" s="341"/>
      <c r="L16" s="341"/>
      <c r="M16" s="341"/>
      <c r="N16" s="341"/>
      <c r="O16" s="341"/>
      <c r="P16" s="341"/>
      <c r="Q16" s="341"/>
      <c r="R16" s="341"/>
      <c r="S16" s="341"/>
      <c r="T16" s="341"/>
      <c r="U16" s="341"/>
      <c r="V16" s="341"/>
      <c r="W16" s="342"/>
    </row>
    <row r="17" spans="2:23">
      <c r="B17" s="27"/>
      <c r="C17" s="322" t="s">
        <v>441</v>
      </c>
      <c r="D17" s="323"/>
      <c r="E17" s="328" t="s">
        <v>586</v>
      </c>
      <c r="F17" s="328"/>
      <c r="G17" s="328"/>
      <c r="H17" s="328"/>
      <c r="I17" s="31" t="s">
        <v>442</v>
      </c>
      <c r="J17" s="419">
        <f>入力シート!D14</f>
        <v>0</v>
      </c>
      <c r="K17" s="420"/>
      <c r="L17" s="420"/>
      <c r="M17" s="420"/>
      <c r="N17" s="420"/>
      <c r="O17" s="420"/>
      <c r="P17" s="420"/>
      <c r="Q17" s="420"/>
      <c r="R17" s="420"/>
      <c r="S17" s="420"/>
      <c r="T17" s="420"/>
      <c r="U17" s="420"/>
      <c r="V17" s="420"/>
      <c r="W17" s="421"/>
    </row>
    <row r="18" spans="2:23" ht="24" customHeight="1">
      <c r="B18" s="27"/>
      <c r="C18" s="324"/>
      <c r="D18" s="325"/>
      <c r="E18" s="329"/>
      <c r="F18" s="329"/>
      <c r="G18" s="329"/>
      <c r="H18" s="329"/>
      <c r="I18" s="343" t="str">
        <f>入力シート!D18</f>
        <v/>
      </c>
      <c r="J18" s="343"/>
      <c r="K18" s="343"/>
      <c r="L18" s="343"/>
      <c r="M18" s="343"/>
      <c r="N18" s="343"/>
      <c r="O18" s="343"/>
      <c r="P18" s="343"/>
      <c r="Q18" s="343"/>
      <c r="R18" s="343"/>
      <c r="S18" s="343"/>
      <c r="T18" s="343"/>
      <c r="U18" s="343"/>
      <c r="V18" s="343"/>
      <c r="W18" s="344"/>
    </row>
    <row r="19" spans="2:23" ht="24" customHeight="1">
      <c r="B19" s="27"/>
      <c r="C19" s="324"/>
      <c r="D19" s="325"/>
      <c r="E19" s="329" t="s">
        <v>6</v>
      </c>
      <c r="F19" s="329"/>
      <c r="G19" s="329"/>
      <c r="H19" s="329"/>
      <c r="I19" s="341">
        <f>入力シート!D19</f>
        <v>0</v>
      </c>
      <c r="J19" s="341"/>
      <c r="K19" s="341"/>
      <c r="L19" s="341"/>
      <c r="M19" s="341"/>
      <c r="N19" s="341"/>
      <c r="O19" s="341"/>
      <c r="P19" s="341"/>
      <c r="Q19" s="341"/>
      <c r="R19" s="341"/>
      <c r="S19" s="341"/>
      <c r="T19" s="341"/>
      <c r="U19" s="341"/>
      <c r="V19" s="341"/>
      <c r="W19" s="342"/>
    </row>
    <row r="20" spans="2:23" ht="24" customHeight="1">
      <c r="B20" s="27"/>
      <c r="C20" s="324"/>
      <c r="D20" s="325"/>
      <c r="E20" s="329" t="s">
        <v>584</v>
      </c>
      <c r="F20" s="329"/>
      <c r="G20" s="329"/>
      <c r="H20" s="329"/>
      <c r="I20" s="341">
        <f>入力シート!D20</f>
        <v>0</v>
      </c>
      <c r="J20" s="341"/>
      <c r="K20" s="341"/>
      <c r="L20" s="341"/>
      <c r="M20" s="341"/>
      <c r="N20" s="341"/>
      <c r="O20" s="341"/>
      <c r="P20" s="341"/>
      <c r="Q20" s="341"/>
      <c r="R20" s="341"/>
      <c r="S20" s="341"/>
      <c r="T20" s="341"/>
      <c r="U20" s="341"/>
      <c r="V20" s="341"/>
      <c r="W20" s="342"/>
    </row>
    <row r="21" spans="2:23" ht="24" customHeight="1">
      <c r="B21" s="27"/>
      <c r="C21" s="324"/>
      <c r="D21" s="325"/>
      <c r="E21" s="329" t="s">
        <v>11</v>
      </c>
      <c r="F21" s="329"/>
      <c r="G21" s="329"/>
      <c r="H21" s="329"/>
      <c r="I21" s="341">
        <f>入力シート!D22</f>
        <v>0</v>
      </c>
      <c r="J21" s="341"/>
      <c r="K21" s="341"/>
      <c r="L21" s="341"/>
      <c r="M21" s="341"/>
      <c r="N21" s="341"/>
      <c r="O21" s="341"/>
      <c r="P21" s="341"/>
      <c r="Q21" s="341"/>
      <c r="R21" s="341"/>
      <c r="S21" s="341"/>
      <c r="T21" s="341"/>
      <c r="U21" s="341"/>
      <c r="V21" s="341"/>
      <c r="W21" s="342"/>
    </row>
    <row r="22" spans="2:23" ht="24" customHeight="1" thickBot="1">
      <c r="B22" s="27"/>
      <c r="C22" s="326"/>
      <c r="D22" s="327"/>
      <c r="E22" s="345" t="s">
        <v>12</v>
      </c>
      <c r="F22" s="345"/>
      <c r="G22" s="345"/>
      <c r="H22" s="345"/>
      <c r="I22" s="346">
        <f>入力シート!D23</f>
        <v>0</v>
      </c>
      <c r="J22" s="346"/>
      <c r="K22" s="346"/>
      <c r="L22" s="346"/>
      <c r="M22" s="346"/>
      <c r="N22" s="346"/>
      <c r="O22" s="346"/>
      <c r="P22" s="346"/>
      <c r="Q22" s="346"/>
      <c r="R22" s="346"/>
      <c r="S22" s="346"/>
      <c r="T22" s="346"/>
      <c r="U22" s="346"/>
      <c r="V22" s="346"/>
      <c r="W22" s="347"/>
    </row>
    <row r="23" spans="2:23" ht="24" customHeight="1">
      <c r="B23" s="27"/>
      <c r="C23" s="318" t="s">
        <v>14</v>
      </c>
      <c r="D23" s="319"/>
      <c r="E23" s="336" t="s">
        <v>619</v>
      </c>
      <c r="F23" s="337"/>
      <c r="G23" s="337"/>
      <c r="H23" s="338"/>
      <c r="I23" s="339">
        <f>入力シート!D27</f>
        <v>0</v>
      </c>
      <c r="J23" s="339"/>
      <c r="K23" s="339"/>
      <c r="L23" s="339"/>
      <c r="M23" s="339"/>
      <c r="N23" s="339"/>
      <c r="O23" s="339"/>
      <c r="P23" s="339"/>
      <c r="Q23" s="339"/>
      <c r="R23" s="339"/>
      <c r="S23" s="339"/>
      <c r="T23" s="339"/>
      <c r="U23" s="339"/>
      <c r="V23" s="339"/>
      <c r="W23" s="340"/>
    </row>
    <row r="24" spans="2:23" ht="24" customHeight="1">
      <c r="B24" s="27"/>
      <c r="C24" s="320"/>
      <c r="D24" s="321"/>
      <c r="E24" s="329" t="s">
        <v>585</v>
      </c>
      <c r="F24" s="329"/>
      <c r="G24" s="329"/>
      <c r="H24" s="329"/>
      <c r="I24" s="341">
        <f>入力シート!D28</f>
        <v>0</v>
      </c>
      <c r="J24" s="341"/>
      <c r="K24" s="341"/>
      <c r="L24" s="341"/>
      <c r="M24" s="341"/>
      <c r="N24" s="341"/>
      <c r="O24" s="341"/>
      <c r="P24" s="341"/>
      <c r="Q24" s="341"/>
      <c r="R24" s="341"/>
      <c r="S24" s="341"/>
      <c r="T24" s="341"/>
      <c r="U24" s="341"/>
      <c r="V24" s="341"/>
      <c r="W24" s="342"/>
    </row>
    <row r="25" spans="2:23">
      <c r="B25" s="27"/>
      <c r="C25" s="417" t="s">
        <v>443</v>
      </c>
      <c r="D25" s="418"/>
      <c r="E25" s="328" t="s">
        <v>586</v>
      </c>
      <c r="F25" s="328"/>
      <c r="G25" s="328"/>
      <c r="H25" s="328"/>
      <c r="I25" s="31" t="s">
        <v>442</v>
      </c>
      <c r="J25" s="419">
        <f>入力シート!D29</f>
        <v>0</v>
      </c>
      <c r="K25" s="420"/>
      <c r="L25" s="420"/>
      <c r="M25" s="420"/>
      <c r="N25" s="420"/>
      <c r="O25" s="420"/>
      <c r="P25" s="420"/>
      <c r="Q25" s="420"/>
      <c r="R25" s="420"/>
      <c r="S25" s="420"/>
      <c r="T25" s="420"/>
      <c r="U25" s="420"/>
      <c r="V25" s="420"/>
      <c r="W25" s="421"/>
    </row>
    <row r="26" spans="2:23" ht="24" customHeight="1">
      <c r="B26" s="27"/>
      <c r="C26" s="417"/>
      <c r="D26" s="418"/>
      <c r="E26" s="329"/>
      <c r="F26" s="329"/>
      <c r="G26" s="329"/>
      <c r="H26" s="329"/>
      <c r="I26" s="343" t="str">
        <f>入力シート!D33</f>
        <v/>
      </c>
      <c r="J26" s="343"/>
      <c r="K26" s="343"/>
      <c r="L26" s="343"/>
      <c r="M26" s="343"/>
      <c r="N26" s="343"/>
      <c r="O26" s="343"/>
      <c r="P26" s="343"/>
      <c r="Q26" s="343"/>
      <c r="R26" s="343"/>
      <c r="S26" s="343"/>
      <c r="T26" s="343"/>
      <c r="U26" s="343"/>
      <c r="V26" s="343"/>
      <c r="W26" s="344"/>
    </row>
    <row r="27" spans="2:23" ht="24" customHeight="1">
      <c r="B27" s="27"/>
      <c r="C27" s="417"/>
      <c r="D27" s="418"/>
      <c r="E27" s="329" t="s">
        <v>682</v>
      </c>
      <c r="F27" s="329"/>
      <c r="G27" s="329"/>
      <c r="H27" s="329"/>
      <c r="I27" s="341">
        <f>入力シート!D34</f>
        <v>0</v>
      </c>
      <c r="J27" s="341"/>
      <c r="K27" s="341"/>
      <c r="L27" s="341"/>
      <c r="M27" s="341"/>
      <c r="N27" s="341"/>
      <c r="O27" s="341"/>
      <c r="P27" s="341"/>
      <c r="Q27" s="341"/>
      <c r="R27" s="341"/>
      <c r="S27" s="341"/>
      <c r="T27" s="341"/>
      <c r="U27" s="341"/>
      <c r="V27" s="341"/>
      <c r="W27" s="342"/>
    </row>
    <row r="28" spans="2:23" ht="24" customHeight="1">
      <c r="B28" s="27"/>
      <c r="C28" s="417"/>
      <c r="D28" s="418"/>
      <c r="E28" s="329" t="s">
        <v>683</v>
      </c>
      <c r="F28" s="329"/>
      <c r="G28" s="329"/>
      <c r="H28" s="329"/>
      <c r="I28" s="341">
        <f>入力シート!D35</f>
        <v>0</v>
      </c>
      <c r="J28" s="341"/>
      <c r="K28" s="341"/>
      <c r="L28" s="341"/>
      <c r="M28" s="341"/>
      <c r="N28" s="341"/>
      <c r="O28" s="341"/>
      <c r="P28" s="341"/>
      <c r="Q28" s="341"/>
      <c r="R28" s="341"/>
      <c r="S28" s="341"/>
      <c r="T28" s="341"/>
      <c r="U28" s="341"/>
      <c r="V28" s="341"/>
      <c r="W28" s="342"/>
    </row>
    <row r="29" spans="2:23" ht="24" customHeight="1">
      <c r="B29" s="27"/>
      <c r="C29" s="417"/>
      <c r="D29" s="418"/>
      <c r="E29" s="329" t="s">
        <v>11</v>
      </c>
      <c r="F29" s="329"/>
      <c r="G29" s="329"/>
      <c r="H29" s="329"/>
      <c r="I29" s="341">
        <f>入力シート!D36</f>
        <v>0</v>
      </c>
      <c r="J29" s="341"/>
      <c r="K29" s="341"/>
      <c r="L29" s="341"/>
      <c r="M29" s="341"/>
      <c r="N29" s="341"/>
      <c r="O29" s="341"/>
      <c r="P29" s="341"/>
      <c r="Q29" s="341"/>
      <c r="R29" s="341"/>
      <c r="S29" s="341"/>
      <c r="T29" s="341"/>
      <c r="U29" s="341"/>
      <c r="V29" s="341"/>
      <c r="W29" s="342"/>
    </row>
    <row r="30" spans="2:23" ht="24" customHeight="1" thickBot="1">
      <c r="B30" s="27"/>
      <c r="C30" s="417"/>
      <c r="D30" s="418"/>
      <c r="E30" s="405" t="s">
        <v>12</v>
      </c>
      <c r="F30" s="405"/>
      <c r="G30" s="405"/>
      <c r="H30" s="405"/>
      <c r="I30" s="406">
        <f>入力シート!D37</f>
        <v>0</v>
      </c>
      <c r="J30" s="406"/>
      <c r="K30" s="406"/>
      <c r="L30" s="406"/>
      <c r="M30" s="406"/>
      <c r="N30" s="406"/>
      <c r="O30" s="406"/>
      <c r="P30" s="406"/>
      <c r="Q30" s="406"/>
      <c r="R30" s="406"/>
      <c r="S30" s="406"/>
      <c r="T30" s="406"/>
      <c r="U30" s="406"/>
      <c r="V30" s="406"/>
      <c r="W30" s="407"/>
    </row>
    <row r="31" spans="2:23" ht="24" customHeight="1" thickBot="1">
      <c r="B31" s="27"/>
      <c r="C31" s="408" t="s">
        <v>515</v>
      </c>
      <c r="D31" s="409"/>
      <c r="E31" s="409"/>
      <c r="F31" s="409"/>
      <c r="G31" s="409"/>
      <c r="H31" s="409"/>
      <c r="I31" s="410">
        <f>入力シート!D40</f>
        <v>0</v>
      </c>
      <c r="J31" s="411"/>
      <c r="K31" s="411"/>
      <c r="L31" s="411"/>
      <c r="M31" s="411"/>
      <c r="N31" s="411"/>
      <c r="O31" s="411"/>
      <c r="P31" s="411"/>
      <c r="Q31" s="411"/>
      <c r="R31" s="411"/>
      <c r="S31" s="411"/>
      <c r="T31" s="411"/>
      <c r="U31" s="411"/>
      <c r="V31" s="411"/>
      <c r="W31" s="412"/>
    </row>
    <row r="32" spans="2:23" ht="24" customHeight="1">
      <c r="B32" s="27"/>
      <c r="C32" s="413" t="s">
        <v>15</v>
      </c>
      <c r="D32" s="414"/>
      <c r="E32" s="414"/>
      <c r="F32" s="414"/>
      <c r="G32" s="414"/>
      <c r="H32" s="414"/>
      <c r="I32" s="415">
        <f>入力シート!D43</f>
        <v>0</v>
      </c>
      <c r="J32" s="415"/>
      <c r="K32" s="415"/>
      <c r="L32" s="415"/>
      <c r="M32" s="415"/>
      <c r="N32" s="415"/>
      <c r="O32" s="415"/>
      <c r="P32" s="415"/>
      <c r="Q32" s="415"/>
      <c r="R32" s="415"/>
      <c r="S32" s="415"/>
      <c r="T32" s="415"/>
      <c r="U32" s="415"/>
      <c r="V32" s="415"/>
      <c r="W32" s="416"/>
    </row>
    <row r="33" spans="1:24" ht="24" customHeight="1">
      <c r="B33" s="24"/>
      <c r="C33" s="401" t="s">
        <v>16</v>
      </c>
      <c r="D33" s="402"/>
      <c r="E33" s="402"/>
      <c r="F33" s="402"/>
      <c r="G33" s="402"/>
      <c r="H33" s="402"/>
      <c r="I33" s="341">
        <f>入力シート!D44</f>
        <v>0</v>
      </c>
      <c r="J33" s="341"/>
      <c r="K33" s="341"/>
      <c r="L33" s="341"/>
      <c r="M33" s="341"/>
      <c r="N33" s="341"/>
      <c r="O33" s="341"/>
      <c r="P33" s="341"/>
      <c r="Q33" s="341"/>
      <c r="R33" s="341"/>
      <c r="S33" s="341"/>
      <c r="T33" s="341"/>
      <c r="U33" s="341"/>
      <c r="V33" s="341"/>
      <c r="W33" s="342"/>
    </row>
    <row r="34" spans="1:24" ht="24" customHeight="1" thickBot="1">
      <c r="B34" s="24"/>
      <c r="C34" s="403" t="s">
        <v>17</v>
      </c>
      <c r="D34" s="404"/>
      <c r="E34" s="404"/>
      <c r="F34" s="404"/>
      <c r="G34" s="404"/>
      <c r="H34" s="404"/>
      <c r="I34" s="346">
        <f>入力シート!D45</f>
        <v>0</v>
      </c>
      <c r="J34" s="346"/>
      <c r="K34" s="346"/>
      <c r="L34" s="346"/>
      <c r="M34" s="346"/>
      <c r="N34" s="346"/>
      <c r="O34" s="346"/>
      <c r="P34" s="346"/>
      <c r="Q34" s="346"/>
      <c r="R34" s="346"/>
      <c r="S34" s="346"/>
      <c r="T34" s="346"/>
      <c r="U34" s="346"/>
      <c r="V34" s="346"/>
      <c r="W34" s="347"/>
    </row>
    <row r="35" spans="1:24" ht="17.25" customHeight="1">
      <c r="B35" s="28"/>
      <c r="C35" s="22"/>
      <c r="D35" s="22"/>
      <c r="E35" s="22"/>
      <c r="F35" s="22"/>
      <c r="G35" s="22"/>
      <c r="H35" s="29"/>
      <c r="I35" s="29"/>
      <c r="J35" s="29"/>
      <c r="K35" s="29"/>
      <c r="L35" s="29"/>
      <c r="M35" s="32"/>
      <c r="N35" s="32"/>
      <c r="O35" s="32"/>
      <c r="P35" s="32"/>
      <c r="Q35" s="32"/>
      <c r="R35" s="32"/>
      <c r="S35" s="32"/>
      <c r="T35" s="32"/>
      <c r="U35" s="213"/>
    </row>
    <row r="36" spans="1:24" ht="24.75" customHeight="1">
      <c r="C36" s="393" t="s">
        <v>444</v>
      </c>
      <c r="D36" s="394"/>
      <c r="E36" s="395">
        <f>入力シート!D49</f>
        <v>0</v>
      </c>
      <c r="F36" s="396"/>
      <c r="G36" s="396"/>
      <c r="H36" s="396"/>
      <c r="I36" s="396"/>
      <c r="J36" s="397" t="s">
        <v>445</v>
      </c>
      <c r="K36" s="394"/>
      <c r="M36" s="393" t="s">
        <v>22</v>
      </c>
      <c r="N36" s="397"/>
      <c r="O36" s="394"/>
      <c r="P36" s="397">
        <f>入力シート!D52</f>
        <v>0</v>
      </c>
      <c r="Q36" s="397"/>
      <c r="R36" s="397"/>
      <c r="S36" s="397"/>
      <c r="T36" s="397"/>
      <c r="U36" s="397"/>
      <c r="V36" s="397"/>
      <c r="W36" s="394"/>
    </row>
    <row r="37" spans="1:24" ht="24.75" customHeight="1">
      <c r="C37" s="393" t="s">
        <v>446</v>
      </c>
      <c r="D37" s="394"/>
      <c r="E37" s="395">
        <f>入力シート!D50</f>
        <v>0</v>
      </c>
      <c r="F37" s="396"/>
      <c r="G37" s="396"/>
      <c r="H37" s="396"/>
      <c r="I37" s="396"/>
      <c r="J37" s="397" t="s">
        <v>445</v>
      </c>
      <c r="K37" s="394"/>
      <c r="M37" s="398" t="s">
        <v>23</v>
      </c>
      <c r="N37" s="388"/>
      <c r="O37" s="389"/>
      <c r="P37" s="399">
        <f>入力シート!D53</f>
        <v>0</v>
      </c>
      <c r="Q37" s="399"/>
      <c r="R37" s="399"/>
      <c r="S37" s="399"/>
      <c r="T37" s="399"/>
      <c r="U37" s="399"/>
      <c r="V37" s="399"/>
      <c r="W37" s="400"/>
    </row>
    <row r="38" spans="1:24" ht="24.75" customHeight="1">
      <c r="C38" s="384" t="s">
        <v>447</v>
      </c>
      <c r="D38" s="385"/>
      <c r="E38" s="386">
        <f>入力シート!D51</f>
        <v>0</v>
      </c>
      <c r="F38" s="387"/>
      <c r="G38" s="387"/>
      <c r="H38" s="387"/>
      <c r="I38" s="387"/>
      <c r="J38" s="388" t="s">
        <v>445</v>
      </c>
      <c r="K38" s="389"/>
      <c r="M38" s="365" t="s">
        <v>24</v>
      </c>
      <c r="N38" s="366"/>
      <c r="O38" s="390"/>
      <c r="P38" s="391">
        <f>入力シート!D55</f>
        <v>0</v>
      </c>
      <c r="Q38" s="391"/>
      <c r="R38" s="391"/>
      <c r="S38" s="391"/>
      <c r="T38" s="391"/>
      <c r="U38" s="391"/>
      <c r="V38" s="391"/>
      <c r="W38" s="392"/>
    </row>
    <row r="39" spans="1:24" ht="14.25" customHeight="1">
      <c r="C39" s="21" t="str">
        <f>"【"&amp;入力シート!D48&amp;"】"</f>
        <v>【】</v>
      </c>
      <c r="M39" s="33" t="s">
        <v>448</v>
      </c>
    </row>
    <row r="40" spans="1:24" ht="9" customHeight="1" thickBot="1">
      <c r="C40" s="23"/>
      <c r="D40" s="23"/>
      <c r="E40" s="23"/>
      <c r="F40" s="23"/>
      <c r="G40" s="23"/>
      <c r="H40" s="23"/>
      <c r="I40" s="214"/>
      <c r="J40" s="23"/>
      <c r="K40" s="23"/>
      <c r="L40" s="215"/>
      <c r="M40" s="215"/>
      <c r="N40" s="215"/>
      <c r="O40" s="215"/>
      <c r="P40" s="215"/>
      <c r="Q40" s="215"/>
      <c r="R40" s="215"/>
      <c r="S40" s="215"/>
      <c r="T40" s="215"/>
      <c r="U40" s="215"/>
    </row>
    <row r="41" spans="1:24" ht="16.5" customHeight="1">
      <c r="C41" s="356" t="s">
        <v>449</v>
      </c>
      <c r="D41" s="357"/>
      <c r="E41" s="362" t="s">
        <v>27</v>
      </c>
      <c r="F41" s="363"/>
      <c r="G41" s="364"/>
      <c r="H41" s="368" t="str">
        <f>入力シート!D58&amp;"（"&amp;入力シート!D59&amp;"）"</f>
        <v>（）</v>
      </c>
      <c r="I41" s="368"/>
      <c r="J41" s="368"/>
      <c r="K41" s="368"/>
      <c r="L41" s="368"/>
      <c r="M41" s="368"/>
      <c r="N41" s="368"/>
      <c r="O41" s="348" t="s">
        <v>28</v>
      </c>
      <c r="P41" s="368" t="str">
        <f>入力シート!D60&amp;"（"&amp;入力シート!D61&amp;"）"</f>
        <v>（）</v>
      </c>
      <c r="Q41" s="368"/>
      <c r="R41" s="368"/>
      <c r="S41" s="368"/>
      <c r="T41" s="368"/>
      <c r="U41" s="368"/>
      <c r="V41" s="368"/>
      <c r="W41" s="376"/>
      <c r="X41" s="28"/>
    </row>
    <row r="42" spans="1:24" ht="16.5" customHeight="1">
      <c r="C42" s="358"/>
      <c r="D42" s="359"/>
      <c r="E42" s="365"/>
      <c r="F42" s="366"/>
      <c r="G42" s="367"/>
      <c r="H42" s="369"/>
      <c r="I42" s="369"/>
      <c r="J42" s="369"/>
      <c r="K42" s="369"/>
      <c r="L42" s="369"/>
      <c r="M42" s="369"/>
      <c r="N42" s="369"/>
      <c r="O42" s="349"/>
      <c r="P42" s="369"/>
      <c r="Q42" s="369"/>
      <c r="R42" s="369"/>
      <c r="S42" s="369"/>
      <c r="T42" s="369"/>
      <c r="U42" s="369"/>
      <c r="V42" s="369"/>
      <c r="W42" s="377"/>
    </row>
    <row r="43" spans="1:24" ht="16.5" customHeight="1">
      <c r="C43" s="358"/>
      <c r="D43" s="359"/>
      <c r="E43" s="378" t="s">
        <v>29</v>
      </c>
      <c r="F43" s="379"/>
      <c r="G43" s="380"/>
      <c r="H43" s="381" t="s">
        <v>30</v>
      </c>
      <c r="I43" s="382"/>
      <c r="J43" s="382"/>
      <c r="K43" s="382"/>
      <c r="L43" s="382"/>
      <c r="M43" s="382"/>
      <c r="N43" s="382"/>
      <c r="O43" s="381" t="s">
        <v>731</v>
      </c>
      <c r="P43" s="382"/>
      <c r="Q43" s="382"/>
      <c r="R43" s="382"/>
      <c r="S43" s="382"/>
      <c r="T43" s="382"/>
      <c r="U43" s="382"/>
      <c r="V43" s="382"/>
      <c r="W43" s="383"/>
    </row>
    <row r="44" spans="1:24" ht="16.5" customHeight="1">
      <c r="C44" s="358"/>
      <c r="D44" s="359"/>
      <c r="E44" s="370">
        <f>入力シート!D62</f>
        <v>0</v>
      </c>
      <c r="F44" s="371"/>
      <c r="G44" s="372"/>
      <c r="H44" s="350">
        <f>入力シート!D63</f>
        <v>0</v>
      </c>
      <c r="I44" s="351"/>
      <c r="J44" s="351"/>
      <c r="K44" s="351"/>
      <c r="L44" s="351"/>
      <c r="M44" s="351"/>
      <c r="N44" s="351"/>
      <c r="O44" s="350">
        <f>入力シート!D64</f>
        <v>0</v>
      </c>
      <c r="P44" s="351"/>
      <c r="Q44" s="351"/>
      <c r="R44" s="351"/>
      <c r="S44" s="351"/>
      <c r="T44" s="351"/>
      <c r="U44" s="351"/>
      <c r="V44" s="351"/>
      <c r="W44" s="354"/>
    </row>
    <row r="45" spans="1:24" ht="16.5" customHeight="1" thickBot="1">
      <c r="C45" s="360"/>
      <c r="D45" s="361"/>
      <c r="E45" s="373"/>
      <c r="F45" s="374"/>
      <c r="G45" s="375"/>
      <c r="H45" s="352"/>
      <c r="I45" s="353"/>
      <c r="J45" s="353"/>
      <c r="K45" s="353"/>
      <c r="L45" s="353"/>
      <c r="M45" s="353"/>
      <c r="N45" s="353"/>
      <c r="O45" s="352"/>
      <c r="P45" s="353"/>
      <c r="Q45" s="353"/>
      <c r="R45" s="353"/>
      <c r="S45" s="353"/>
      <c r="T45" s="353"/>
      <c r="U45" s="353"/>
      <c r="V45" s="353"/>
      <c r="W45" s="355"/>
    </row>
    <row r="46" spans="1:24" ht="8.25" customHeight="1">
      <c r="C46" s="214"/>
      <c r="D46" s="214"/>
      <c r="E46" s="214"/>
      <c r="F46" s="214"/>
      <c r="G46" s="214"/>
      <c r="H46" s="214"/>
      <c r="I46" s="214"/>
      <c r="J46" s="214"/>
      <c r="K46" s="214"/>
      <c r="L46" s="214"/>
      <c r="M46" s="214"/>
      <c r="N46" s="214"/>
      <c r="O46" s="214"/>
      <c r="P46" s="214"/>
      <c r="Q46" s="214"/>
      <c r="R46" s="214"/>
      <c r="S46" s="214"/>
      <c r="T46" s="214"/>
      <c r="U46" s="214"/>
    </row>
    <row r="47" spans="1:24">
      <c r="A47" s="28"/>
      <c r="B47" s="28"/>
      <c r="C47" s="28"/>
    </row>
    <row r="48" spans="1:24">
      <c r="A48" s="28"/>
      <c r="B48" s="28"/>
      <c r="C48" s="28"/>
    </row>
    <row r="49" spans="1:3">
      <c r="A49" s="28"/>
      <c r="B49" s="28"/>
      <c r="C49" s="28"/>
    </row>
    <row r="50" spans="1:3">
      <c r="A50" s="28"/>
      <c r="B50" s="28"/>
      <c r="C50" s="28"/>
    </row>
    <row r="51" spans="1:3">
      <c r="A51" s="28"/>
      <c r="B51" s="28"/>
      <c r="C51" s="28"/>
    </row>
    <row r="52" spans="1:3">
      <c r="A52" s="28"/>
      <c r="B52" s="28"/>
      <c r="C52" s="28"/>
    </row>
    <row r="53" spans="1:3">
      <c r="A53" s="28"/>
      <c r="B53" s="28"/>
      <c r="C53" s="28"/>
    </row>
    <row r="54" spans="1:3">
      <c r="A54" s="28"/>
      <c r="B54" s="28"/>
      <c r="C54" s="28"/>
    </row>
    <row r="55" spans="1:3">
      <c r="A55" s="28"/>
      <c r="B55" s="28"/>
      <c r="C55" s="28"/>
    </row>
  </sheetData>
  <sheetProtection algorithmName="SHA-512" hashValue="kZ2VBUV8ZwKZM77d8L/TTAx4ogn4BsqN1TTkh8Boatg8pkQ004jfasow38vHfCZ3tEjuwuD7cXFg2zugnjtLVg==" saltValue="X+26JfEWHBCdnfWt0YRxCA==" spinCount="100000" sheet="1" selectLockedCells="1"/>
  <mergeCells count="76">
    <mergeCell ref="C1:E1"/>
    <mergeCell ref="F1:J1"/>
    <mergeCell ref="C3:W3"/>
    <mergeCell ref="R1:W1"/>
    <mergeCell ref="E20:H20"/>
    <mergeCell ref="I20:W20"/>
    <mergeCell ref="J17:W17"/>
    <mergeCell ref="C4:W4"/>
    <mergeCell ref="R5:W5"/>
    <mergeCell ref="E15:H15"/>
    <mergeCell ref="I15:W15"/>
    <mergeCell ref="E16:H16"/>
    <mergeCell ref="I16:W16"/>
    <mergeCell ref="P7:W7"/>
    <mergeCell ref="E30:H30"/>
    <mergeCell ref="I30:W30"/>
    <mergeCell ref="C31:H31"/>
    <mergeCell ref="I31:W31"/>
    <mergeCell ref="C32:H32"/>
    <mergeCell ref="I32:W32"/>
    <mergeCell ref="C25:D30"/>
    <mergeCell ref="E25:H26"/>
    <mergeCell ref="E28:H28"/>
    <mergeCell ref="I28:W28"/>
    <mergeCell ref="J25:W25"/>
    <mergeCell ref="I26:W26"/>
    <mergeCell ref="E29:H29"/>
    <mergeCell ref="I29:W29"/>
    <mergeCell ref="E27:H27"/>
    <mergeCell ref="I27:W27"/>
    <mergeCell ref="C33:H33"/>
    <mergeCell ref="I33:W33"/>
    <mergeCell ref="C34:H34"/>
    <mergeCell ref="I34:W34"/>
    <mergeCell ref="C36:D36"/>
    <mergeCell ref="E36:I36"/>
    <mergeCell ref="J36:K36"/>
    <mergeCell ref="M36:O36"/>
    <mergeCell ref="P36:W36"/>
    <mergeCell ref="C37:D37"/>
    <mergeCell ref="E37:I37"/>
    <mergeCell ref="J37:K37"/>
    <mergeCell ref="M37:O37"/>
    <mergeCell ref="P37:W37"/>
    <mergeCell ref="C38:D38"/>
    <mergeCell ref="E38:I38"/>
    <mergeCell ref="J38:K38"/>
    <mergeCell ref="M38:O38"/>
    <mergeCell ref="P38:W38"/>
    <mergeCell ref="O41:O42"/>
    <mergeCell ref="H44:N45"/>
    <mergeCell ref="O44:W45"/>
    <mergeCell ref="C41:D45"/>
    <mergeCell ref="E41:G42"/>
    <mergeCell ref="H41:N42"/>
    <mergeCell ref="E44:G45"/>
    <mergeCell ref="P41:W42"/>
    <mergeCell ref="E43:G43"/>
    <mergeCell ref="H43:N43"/>
    <mergeCell ref="O43:W43"/>
    <mergeCell ref="C23:D24"/>
    <mergeCell ref="C17:D22"/>
    <mergeCell ref="E17:H18"/>
    <mergeCell ref="C10:W13"/>
    <mergeCell ref="C15:D16"/>
    <mergeCell ref="E23:H23"/>
    <mergeCell ref="I23:W23"/>
    <mergeCell ref="E24:H24"/>
    <mergeCell ref="I24:W24"/>
    <mergeCell ref="I18:W18"/>
    <mergeCell ref="E21:H21"/>
    <mergeCell ref="I21:W21"/>
    <mergeCell ref="E22:H22"/>
    <mergeCell ref="I22:W22"/>
    <mergeCell ref="E19:H19"/>
    <mergeCell ref="I19:W19"/>
  </mergeCells>
  <phoneticPr fontId="39"/>
  <conditionalFormatting sqref="F1:J1">
    <cfRule type="cellIs" dxfId="28" priority="4" operator="equal">
      <formula>0</formula>
    </cfRule>
  </conditionalFormatting>
  <conditionalFormatting sqref="I23:W30">
    <cfRule type="cellIs" dxfId="27" priority="3" operator="equal">
      <formula>0</formula>
    </cfRule>
  </conditionalFormatting>
  <printOptions horizontalCentered="1"/>
  <pageMargins left="0.78680555555555598" right="0.31458333333333299" top="0.39305555555555599" bottom="0.39305555555555599" header="0.51180555555555596" footer="0.51180555555555596"/>
  <pageSetup paperSize="9" scale="82" firstPageNumber="0" fitToHeight="0" orientation="portrait" useFirstPageNumber="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52DA0-B855-4146-92AB-47F2EF23D598}">
  <sheetPr>
    <tabColor theme="5" tint="0.59999389629810485"/>
    <pageSetUpPr fitToPage="1"/>
  </sheetPr>
  <dimension ref="A1:AQ56"/>
  <sheetViews>
    <sheetView showZeros="0" view="pageBreakPreview" zoomScale="85" zoomScaleNormal="100" zoomScaleSheetLayoutView="85" workbookViewId="0">
      <selection sqref="A1:AL2"/>
    </sheetView>
  </sheetViews>
  <sheetFormatPr defaultColWidth="2.125" defaultRowHeight="15" customHeight="1"/>
  <cols>
    <col min="1" max="3" width="2.125" style="27" customWidth="1"/>
    <col min="4" max="21" width="2.125" style="27"/>
    <col min="22" max="22" width="2.125" style="27" customWidth="1"/>
    <col min="23" max="16384" width="2.125" style="27"/>
  </cols>
  <sheetData>
    <row r="1" spans="1:43" ht="15" customHeight="1">
      <c r="A1" s="431" t="s">
        <v>434</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row>
    <row r="2" spans="1:43" ht="15" customHeight="1">
      <c r="A2" s="431"/>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row>
    <row r="3" spans="1:43" ht="15" customHeight="1">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row>
    <row r="4" spans="1:43" ht="19.5" customHeight="1">
      <c r="V4" s="432" t="str">
        <f>IF(入力シート!D6="","令和　　年　　月　　日",入力シート!D6)</f>
        <v>令和　　年　　月　　日</v>
      </c>
      <c r="W4" s="432"/>
      <c r="X4" s="432"/>
      <c r="Y4" s="432"/>
      <c r="Z4" s="432"/>
      <c r="AA4" s="432"/>
      <c r="AB4" s="432"/>
      <c r="AC4" s="432"/>
      <c r="AD4" s="432"/>
      <c r="AE4" s="432"/>
      <c r="AF4" s="432"/>
      <c r="AG4" s="432"/>
      <c r="AH4" s="432"/>
      <c r="AI4" s="432"/>
      <c r="AJ4" s="432"/>
      <c r="AK4" s="432"/>
      <c r="AL4" s="432"/>
      <c r="AM4" s="120"/>
      <c r="AN4" s="120"/>
      <c r="AO4" s="120"/>
      <c r="AP4" s="120"/>
      <c r="AQ4" s="120"/>
    </row>
    <row r="5" spans="1:43" ht="24" customHeight="1">
      <c r="A5" s="34"/>
      <c r="B5" s="34" t="s">
        <v>440</v>
      </c>
      <c r="C5" s="34"/>
      <c r="D5" s="34"/>
      <c r="E5" s="34"/>
      <c r="F5" s="34"/>
      <c r="G5" s="34"/>
      <c r="H5" s="34"/>
      <c r="I5" s="34"/>
      <c r="J5" s="34"/>
      <c r="K5" s="34"/>
      <c r="L5" s="34"/>
      <c r="M5" s="34"/>
      <c r="N5" s="121"/>
      <c r="O5" s="121"/>
      <c r="P5" s="121"/>
      <c r="Q5" s="121"/>
      <c r="R5" s="121"/>
      <c r="S5" s="121"/>
      <c r="T5" s="121"/>
      <c r="U5" s="121"/>
      <c r="V5" s="121"/>
      <c r="W5" s="121"/>
      <c r="X5" s="121"/>
      <c r="Y5" s="121"/>
      <c r="Z5" s="121"/>
      <c r="AA5" s="121"/>
      <c r="AB5" s="121"/>
      <c r="AC5" s="121"/>
      <c r="AD5" s="121"/>
      <c r="AE5" s="121"/>
      <c r="AF5" s="121"/>
      <c r="AG5" s="121"/>
      <c r="AH5" s="121"/>
      <c r="AI5" s="121"/>
      <c r="AJ5" s="121"/>
      <c r="AK5" s="24"/>
      <c r="AL5" s="24"/>
      <c r="AM5" s="24"/>
    </row>
    <row r="6" spans="1:43" ht="18" customHeight="1">
      <c r="N6" s="24"/>
      <c r="O6" s="24"/>
      <c r="P6" s="24"/>
      <c r="Q6" s="24"/>
      <c r="R6" s="24"/>
      <c r="S6" s="24"/>
      <c r="T6" s="24"/>
      <c r="U6" s="24"/>
      <c r="V6" s="24"/>
      <c r="W6" s="24"/>
      <c r="X6" s="24"/>
      <c r="Y6" s="24"/>
      <c r="Z6" s="24"/>
      <c r="AA6" s="24"/>
      <c r="AB6" s="24"/>
      <c r="AC6" s="24"/>
      <c r="AD6" s="24"/>
      <c r="AE6" s="24"/>
      <c r="AF6" s="24"/>
      <c r="AG6" s="24"/>
      <c r="AH6" s="24"/>
      <c r="AI6" s="24"/>
      <c r="AJ6" s="24"/>
      <c r="AK6" s="24"/>
      <c r="AL6" s="24"/>
      <c r="AM6" s="24"/>
    </row>
    <row r="7" spans="1:43" ht="19.5" customHeight="1">
      <c r="B7" s="433" t="s">
        <v>450</v>
      </c>
      <c r="C7" s="433"/>
      <c r="D7" s="433"/>
      <c r="E7" s="433"/>
      <c r="F7" s="433"/>
      <c r="G7" s="25"/>
      <c r="H7" s="351" t="s">
        <v>679</v>
      </c>
      <c r="I7" s="351"/>
      <c r="J7" s="351"/>
      <c r="K7" s="351"/>
      <c r="L7" s="351"/>
      <c r="M7" s="351"/>
      <c r="N7" s="351"/>
      <c r="O7" s="435">
        <f>入力シート!D13</f>
        <v>0</v>
      </c>
      <c r="P7" s="435"/>
      <c r="Q7" s="435"/>
      <c r="R7" s="435"/>
      <c r="S7" s="435"/>
      <c r="T7" s="435"/>
      <c r="U7" s="435"/>
      <c r="V7" s="435"/>
      <c r="W7" s="435"/>
      <c r="X7" s="435"/>
      <c r="Y7" s="435"/>
      <c r="Z7" s="435"/>
      <c r="AA7" s="435"/>
      <c r="AB7" s="435"/>
      <c r="AC7" s="435"/>
      <c r="AD7" s="435"/>
      <c r="AE7" s="435"/>
      <c r="AF7" s="435"/>
      <c r="AG7" s="435"/>
      <c r="AH7" s="435"/>
      <c r="AI7" s="435"/>
      <c r="AJ7" s="435"/>
      <c r="AK7" s="435"/>
      <c r="AL7" s="435"/>
    </row>
    <row r="8" spans="1:43" ht="19.5" customHeight="1">
      <c r="B8" s="433"/>
      <c r="C8" s="433"/>
      <c r="D8" s="433"/>
      <c r="E8" s="433"/>
      <c r="F8" s="433"/>
      <c r="G8" s="25"/>
      <c r="H8" s="434"/>
      <c r="I8" s="434"/>
      <c r="J8" s="434"/>
      <c r="K8" s="434"/>
      <c r="L8" s="434"/>
      <c r="M8" s="434"/>
      <c r="N8" s="434"/>
      <c r="O8" s="436"/>
      <c r="P8" s="436"/>
      <c r="Q8" s="436"/>
      <c r="R8" s="436"/>
      <c r="S8" s="436"/>
      <c r="T8" s="436"/>
      <c r="U8" s="436"/>
      <c r="V8" s="436"/>
      <c r="W8" s="436"/>
      <c r="X8" s="436"/>
      <c r="Y8" s="436"/>
      <c r="Z8" s="436"/>
      <c r="AA8" s="436"/>
      <c r="AB8" s="436"/>
      <c r="AC8" s="436"/>
      <c r="AD8" s="436"/>
      <c r="AE8" s="436"/>
      <c r="AF8" s="436"/>
      <c r="AG8" s="436"/>
      <c r="AH8" s="436"/>
      <c r="AI8" s="436"/>
      <c r="AJ8" s="436"/>
      <c r="AK8" s="436"/>
      <c r="AL8" s="436"/>
    </row>
    <row r="9" spans="1:43" ht="19.5" customHeight="1">
      <c r="H9" s="439" t="s">
        <v>678</v>
      </c>
      <c r="I9" s="439"/>
      <c r="J9" s="439"/>
      <c r="K9" s="439"/>
      <c r="L9" s="439"/>
      <c r="M9" s="439"/>
      <c r="N9" s="439"/>
      <c r="O9" s="440" t="str">
        <f>入力シート!D18</f>
        <v/>
      </c>
      <c r="P9" s="440"/>
      <c r="Q9" s="440"/>
      <c r="R9" s="440"/>
      <c r="S9" s="440"/>
      <c r="T9" s="440"/>
      <c r="U9" s="440"/>
      <c r="V9" s="440"/>
      <c r="W9" s="440"/>
      <c r="X9" s="440"/>
      <c r="Y9" s="440"/>
      <c r="Z9" s="440"/>
      <c r="AA9" s="440"/>
      <c r="AB9" s="440"/>
      <c r="AC9" s="440"/>
      <c r="AD9" s="440"/>
      <c r="AE9" s="440"/>
      <c r="AF9" s="440"/>
      <c r="AG9" s="440"/>
      <c r="AH9" s="440"/>
      <c r="AI9" s="440"/>
      <c r="AJ9" s="440"/>
      <c r="AK9" s="440"/>
      <c r="AL9" s="440"/>
    </row>
    <row r="10" spans="1:43" ht="19.5" customHeight="1">
      <c r="H10" s="434"/>
      <c r="I10" s="434"/>
      <c r="J10" s="434"/>
      <c r="K10" s="434"/>
      <c r="L10" s="434"/>
      <c r="M10" s="434"/>
      <c r="N10" s="434"/>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row>
    <row r="11" spans="1:43" ht="19.5" customHeight="1">
      <c r="H11" s="439" t="s">
        <v>451</v>
      </c>
      <c r="I11" s="439"/>
      <c r="J11" s="439"/>
      <c r="K11" s="439"/>
      <c r="L11" s="439"/>
      <c r="M11" s="439"/>
      <c r="N11" s="439"/>
      <c r="O11" s="440" t="str">
        <f>入力シート!D19&amp;" "&amp;入力シート!D20</f>
        <v xml:space="preserve"> </v>
      </c>
      <c r="P11" s="440"/>
      <c r="Q11" s="440"/>
      <c r="R11" s="440"/>
      <c r="S11" s="440"/>
      <c r="T11" s="440"/>
      <c r="U11" s="440"/>
      <c r="V11" s="440"/>
      <c r="W11" s="440"/>
      <c r="X11" s="440"/>
      <c r="Y11" s="440"/>
      <c r="Z11" s="440"/>
      <c r="AA11" s="440"/>
      <c r="AB11" s="440"/>
      <c r="AC11" s="440"/>
      <c r="AD11" s="440"/>
      <c r="AE11" s="440"/>
      <c r="AF11" s="440"/>
      <c r="AG11" s="440"/>
      <c r="AH11" s="440"/>
      <c r="AI11" s="440"/>
      <c r="AJ11" s="440"/>
      <c r="AK11" s="440"/>
      <c r="AL11" s="440"/>
    </row>
    <row r="12" spans="1:43" ht="19.5" customHeight="1">
      <c r="H12" s="434"/>
      <c r="I12" s="434"/>
      <c r="J12" s="434"/>
      <c r="K12" s="434"/>
      <c r="L12" s="434"/>
      <c r="M12" s="434"/>
      <c r="N12" s="434"/>
      <c r="O12" s="436"/>
      <c r="P12" s="436"/>
      <c r="Q12" s="436"/>
      <c r="R12" s="436"/>
      <c r="S12" s="436"/>
      <c r="T12" s="436"/>
      <c r="U12" s="436"/>
      <c r="V12" s="436"/>
      <c r="W12" s="436"/>
      <c r="X12" s="436"/>
      <c r="Y12" s="436"/>
      <c r="Z12" s="436"/>
      <c r="AA12" s="436"/>
      <c r="AB12" s="436"/>
      <c r="AC12" s="436"/>
      <c r="AD12" s="436"/>
      <c r="AE12" s="436"/>
      <c r="AF12" s="436"/>
      <c r="AG12" s="436"/>
      <c r="AH12" s="436"/>
      <c r="AI12" s="436"/>
      <c r="AJ12" s="436"/>
      <c r="AK12" s="436"/>
      <c r="AL12" s="436"/>
    </row>
    <row r="13" spans="1:43" ht="15" customHeight="1">
      <c r="A13" s="122"/>
      <c r="B13" s="122"/>
      <c r="C13" s="122"/>
      <c r="D13" s="122"/>
      <c r="E13" s="122"/>
      <c r="F13" s="122"/>
      <c r="G13" s="122"/>
      <c r="H13" s="122"/>
      <c r="I13" s="19"/>
      <c r="J13" s="123"/>
      <c r="N13" s="17"/>
      <c r="O13" s="19" t="s">
        <v>452</v>
      </c>
      <c r="P13" s="17" t="s">
        <v>453</v>
      </c>
      <c r="Q13" s="16"/>
      <c r="R13" s="16"/>
      <c r="S13" s="17"/>
      <c r="T13" s="17"/>
      <c r="U13" s="17"/>
      <c r="V13" s="17"/>
      <c r="W13" s="17"/>
      <c r="X13" s="16"/>
      <c r="Y13" s="16"/>
      <c r="Z13" s="16"/>
      <c r="AA13" s="17"/>
      <c r="AB13" s="17"/>
      <c r="AC13" s="17"/>
      <c r="AD13" s="17"/>
      <c r="AE13" s="17"/>
      <c r="AF13" s="17"/>
      <c r="AG13" s="17"/>
      <c r="AH13" s="103"/>
      <c r="AI13" s="104"/>
      <c r="AJ13" s="104"/>
      <c r="AK13" s="104"/>
      <c r="AL13" s="104"/>
    </row>
    <row r="14" spans="1:43" ht="15" customHeight="1">
      <c r="A14" s="122"/>
      <c r="B14" s="122"/>
      <c r="C14" s="122"/>
      <c r="D14" s="122"/>
      <c r="E14" s="122"/>
      <c r="F14" s="122"/>
      <c r="G14" s="122"/>
      <c r="H14" s="122"/>
      <c r="I14" s="123"/>
      <c r="J14" s="123"/>
      <c r="N14" s="17"/>
      <c r="O14" s="20"/>
      <c r="P14" s="17" t="s">
        <v>565</v>
      </c>
      <c r="Q14" s="16"/>
      <c r="R14" s="16"/>
      <c r="S14" s="17"/>
      <c r="T14" s="17"/>
      <c r="U14" s="17"/>
      <c r="V14" s="17"/>
      <c r="W14" s="17"/>
      <c r="X14" s="16"/>
      <c r="Y14" s="16"/>
      <c r="Z14" s="16"/>
      <c r="AA14" s="17"/>
      <c r="AB14" s="17"/>
      <c r="AC14" s="17"/>
      <c r="AD14" s="17"/>
      <c r="AE14" s="17"/>
      <c r="AF14" s="17"/>
      <c r="AG14" s="17"/>
      <c r="AH14" s="105"/>
      <c r="AI14" s="105"/>
      <c r="AJ14" s="105"/>
      <c r="AK14" s="105"/>
      <c r="AL14" s="105"/>
    </row>
    <row r="15" spans="1:43" ht="15" customHeight="1">
      <c r="A15" s="122"/>
      <c r="B15" s="122"/>
      <c r="C15" s="122"/>
      <c r="D15" s="122"/>
      <c r="E15" s="122"/>
      <c r="F15" s="122"/>
      <c r="G15" s="122"/>
      <c r="H15" s="122"/>
      <c r="I15" s="122"/>
      <c r="J15" s="122"/>
      <c r="K15" s="123"/>
      <c r="L15" s="122"/>
      <c r="M15" s="122"/>
      <c r="N15" s="17"/>
      <c r="O15" s="17"/>
      <c r="P15" s="227" t="s">
        <v>690</v>
      </c>
      <c r="Q15" s="16"/>
      <c r="R15" s="17"/>
      <c r="S15" s="17"/>
      <c r="T15" s="17"/>
      <c r="U15" s="17"/>
      <c r="V15" s="17"/>
      <c r="W15" s="17"/>
      <c r="X15" s="16"/>
      <c r="Y15" s="16"/>
      <c r="Z15" s="16"/>
      <c r="AA15" s="17"/>
      <c r="AB15" s="17"/>
      <c r="AC15" s="17"/>
      <c r="AD15" s="17"/>
      <c r="AE15" s="17"/>
      <c r="AF15" s="17"/>
      <c r="AG15" s="17"/>
      <c r="AH15" s="17"/>
      <c r="AI15" s="17"/>
      <c r="AJ15" s="17"/>
      <c r="AK15" s="16"/>
      <c r="AL15" s="16"/>
    </row>
    <row r="16" spans="1:43" ht="15" customHeight="1">
      <c r="A16" s="122"/>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AB16" s="122"/>
      <c r="AC16" s="122"/>
      <c r="AD16" s="122"/>
      <c r="AE16" s="122"/>
      <c r="AF16" s="122"/>
      <c r="AG16" s="122"/>
      <c r="AH16" s="122"/>
      <c r="AI16" s="122"/>
      <c r="AJ16" s="122"/>
    </row>
    <row r="17" spans="1:37" s="124" customFormat="1" ht="15" customHeight="1">
      <c r="B17" s="124">
        <v>1</v>
      </c>
      <c r="C17" s="124" t="s">
        <v>454</v>
      </c>
    </row>
    <row r="18" spans="1:37" s="124" customFormat="1" ht="15" customHeight="1">
      <c r="A18" s="125"/>
      <c r="B18" s="125"/>
      <c r="C18" s="124" t="s">
        <v>455</v>
      </c>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row>
    <row r="19" spans="1:37" ht="15" customHeight="1">
      <c r="A19" s="122"/>
      <c r="B19" s="122"/>
      <c r="C19" s="122"/>
      <c r="D19" s="122"/>
      <c r="E19" s="122"/>
      <c r="F19" s="122"/>
      <c r="G19" s="122"/>
      <c r="H19" s="122"/>
      <c r="I19" s="126"/>
      <c r="J19" s="126"/>
      <c r="K19" s="126"/>
      <c r="L19" s="126"/>
      <c r="M19" s="126"/>
      <c r="N19" s="126"/>
      <c r="O19" s="126"/>
      <c r="P19" s="126"/>
      <c r="Q19" s="126"/>
      <c r="R19" s="126"/>
      <c r="S19" s="126"/>
      <c r="T19" s="126"/>
      <c r="U19" s="126"/>
      <c r="V19" s="126"/>
      <c r="W19" s="126"/>
      <c r="X19" s="126"/>
      <c r="Y19" s="126"/>
      <c r="Z19" s="126"/>
      <c r="AA19" s="126"/>
      <c r="AB19" s="126"/>
      <c r="AC19" s="126"/>
      <c r="AD19" s="122"/>
      <c r="AE19" s="122"/>
      <c r="AF19" s="122"/>
      <c r="AG19" s="122"/>
      <c r="AH19" s="122"/>
      <c r="AI19" s="122"/>
      <c r="AJ19" s="122"/>
    </row>
    <row r="20" spans="1:37" ht="19.5" customHeight="1" thickBot="1">
      <c r="A20" s="122"/>
      <c r="B20" s="122"/>
      <c r="C20" s="122"/>
      <c r="D20" s="122"/>
      <c r="E20" s="122"/>
      <c r="F20" s="321" t="s">
        <v>456</v>
      </c>
      <c r="G20" s="321"/>
      <c r="H20" s="321"/>
      <c r="I20" s="321"/>
      <c r="J20" s="321"/>
      <c r="K20" s="321"/>
      <c r="L20" s="321"/>
      <c r="M20" s="321"/>
      <c r="N20" s="321"/>
      <c r="O20" s="321"/>
      <c r="P20" s="321"/>
      <c r="Q20" s="321"/>
      <c r="R20" s="321"/>
      <c r="S20" s="321"/>
      <c r="T20" s="321"/>
      <c r="U20" s="24"/>
      <c r="V20" s="24"/>
      <c r="W20" s="126"/>
      <c r="X20" s="126"/>
      <c r="Y20" s="126"/>
      <c r="Z20" s="126"/>
      <c r="AA20" s="126"/>
      <c r="AB20" s="126"/>
      <c r="AC20" s="126"/>
      <c r="AD20" s="122"/>
      <c r="AE20" s="122"/>
      <c r="AF20" s="122"/>
      <c r="AG20" s="122"/>
      <c r="AH20" s="122"/>
      <c r="AI20" s="122"/>
      <c r="AJ20" s="122"/>
    </row>
    <row r="21" spans="1:37" s="21" customFormat="1" ht="15" customHeight="1">
      <c r="F21" s="127"/>
      <c r="G21" s="128"/>
      <c r="H21" s="128"/>
      <c r="I21" s="128"/>
      <c r="J21" s="128"/>
      <c r="K21" s="128"/>
      <c r="L21" s="129"/>
      <c r="M21" s="129"/>
      <c r="N21" s="129"/>
      <c r="O21" s="129"/>
      <c r="P21" s="129"/>
      <c r="Q21" s="129"/>
      <c r="R21" s="129"/>
      <c r="S21" s="129"/>
      <c r="T21" s="130"/>
      <c r="U21" s="28"/>
      <c r="V21" s="330" t="s">
        <v>684</v>
      </c>
      <c r="W21" s="330"/>
      <c r="X21" s="330"/>
      <c r="Y21" s="330"/>
      <c r="Z21" s="330"/>
      <c r="AA21" s="330"/>
      <c r="AB21" s="330"/>
      <c r="AC21" s="330"/>
      <c r="AD21" s="330"/>
      <c r="AE21" s="330"/>
      <c r="AF21" s="330"/>
      <c r="AG21" s="330"/>
      <c r="AH21" s="330"/>
      <c r="AI21" s="330"/>
      <c r="AJ21" s="330"/>
      <c r="AK21" s="330"/>
    </row>
    <row r="22" spans="1:37" ht="15" customHeight="1">
      <c r="F22" s="131"/>
      <c r="G22" s="28"/>
      <c r="H22" s="28"/>
      <c r="I22" s="28"/>
      <c r="J22" s="28"/>
      <c r="K22" s="28"/>
      <c r="L22" s="24"/>
      <c r="M22" s="24"/>
      <c r="N22" s="24"/>
      <c r="O22" s="24"/>
      <c r="P22" s="24"/>
      <c r="Q22" s="24"/>
      <c r="R22" s="24"/>
      <c r="S22" s="24"/>
      <c r="T22" s="132"/>
      <c r="U22" s="24"/>
      <c r="V22" s="330"/>
      <c r="W22" s="330"/>
      <c r="X22" s="330"/>
      <c r="Y22" s="330"/>
      <c r="Z22" s="330"/>
      <c r="AA22" s="330"/>
      <c r="AB22" s="330"/>
      <c r="AC22" s="330"/>
      <c r="AD22" s="330"/>
      <c r="AE22" s="330"/>
      <c r="AF22" s="330"/>
      <c r="AG22" s="330"/>
      <c r="AH22" s="330"/>
      <c r="AI22" s="330"/>
      <c r="AJ22" s="330"/>
      <c r="AK22" s="330"/>
    </row>
    <row r="23" spans="1:37" ht="15" customHeight="1">
      <c r="F23" s="131"/>
      <c r="G23" s="28"/>
      <c r="H23" s="28"/>
      <c r="I23" s="28"/>
      <c r="J23" s="28"/>
      <c r="K23" s="28"/>
      <c r="L23" s="24"/>
      <c r="M23" s="24"/>
      <c r="N23" s="24"/>
      <c r="O23" s="24"/>
      <c r="P23" s="24"/>
      <c r="Q23" s="24"/>
      <c r="R23" s="24"/>
      <c r="S23" s="24"/>
      <c r="T23" s="132"/>
      <c r="U23" s="24"/>
      <c r="V23" s="330"/>
      <c r="W23" s="330"/>
      <c r="X23" s="330"/>
      <c r="Y23" s="330"/>
      <c r="Z23" s="330"/>
      <c r="AA23" s="330"/>
      <c r="AB23" s="330"/>
      <c r="AC23" s="330"/>
      <c r="AD23" s="330"/>
      <c r="AE23" s="330"/>
      <c r="AF23" s="330"/>
      <c r="AG23" s="330"/>
      <c r="AH23" s="330"/>
      <c r="AI23" s="330"/>
      <c r="AJ23" s="330"/>
      <c r="AK23" s="330"/>
    </row>
    <row r="24" spans="1:37" ht="15" customHeight="1">
      <c r="F24" s="133"/>
      <c r="G24" s="24"/>
      <c r="H24" s="24"/>
      <c r="I24" s="24"/>
      <c r="J24" s="24"/>
      <c r="K24" s="24"/>
      <c r="L24" s="24"/>
      <c r="M24" s="24"/>
      <c r="N24" s="24"/>
      <c r="O24" s="24"/>
      <c r="P24" s="24"/>
      <c r="Q24" s="24"/>
      <c r="R24" s="24"/>
      <c r="S24" s="24"/>
      <c r="T24" s="132"/>
      <c r="U24" s="24"/>
      <c r="V24" s="330"/>
      <c r="W24" s="330"/>
      <c r="X24" s="330"/>
      <c r="Y24" s="330"/>
      <c r="Z24" s="330"/>
      <c r="AA24" s="330"/>
      <c r="AB24" s="330"/>
      <c r="AC24" s="330"/>
      <c r="AD24" s="330"/>
      <c r="AE24" s="330"/>
      <c r="AF24" s="330"/>
      <c r="AG24" s="330"/>
      <c r="AH24" s="330"/>
      <c r="AI24" s="330"/>
      <c r="AJ24" s="330"/>
      <c r="AK24" s="330"/>
    </row>
    <row r="25" spans="1:37" ht="15" customHeight="1">
      <c r="F25" s="133"/>
      <c r="G25" s="24"/>
      <c r="H25" s="24"/>
      <c r="I25" s="24"/>
      <c r="J25" s="24"/>
      <c r="K25" s="24"/>
      <c r="L25" s="24"/>
      <c r="M25" s="24"/>
      <c r="N25" s="24"/>
      <c r="O25" s="24"/>
      <c r="P25" s="24"/>
      <c r="Q25" s="24"/>
      <c r="R25" s="24"/>
      <c r="S25" s="24"/>
      <c r="T25" s="132"/>
      <c r="U25" s="24"/>
      <c r="V25" s="330"/>
      <c r="W25" s="330"/>
      <c r="X25" s="330"/>
      <c r="Y25" s="330"/>
      <c r="Z25" s="330"/>
      <c r="AA25" s="330"/>
      <c r="AB25" s="330"/>
      <c r="AC25" s="330"/>
      <c r="AD25" s="330"/>
      <c r="AE25" s="330"/>
      <c r="AF25" s="330"/>
      <c r="AG25" s="330"/>
      <c r="AH25" s="330"/>
      <c r="AI25" s="330"/>
      <c r="AJ25" s="330"/>
      <c r="AK25" s="330"/>
    </row>
    <row r="26" spans="1:37" s="21" customFormat="1" ht="15" customHeight="1">
      <c r="F26" s="131"/>
      <c r="G26" s="28"/>
      <c r="H26" s="28"/>
      <c r="I26" s="28"/>
      <c r="J26" s="28"/>
      <c r="K26" s="28"/>
      <c r="L26" s="24"/>
      <c r="M26" s="24"/>
      <c r="N26" s="24"/>
      <c r="O26" s="24"/>
      <c r="P26" s="24"/>
      <c r="Q26" s="24"/>
      <c r="R26" s="24"/>
      <c r="S26" s="24"/>
      <c r="T26" s="132"/>
      <c r="U26" s="24"/>
      <c r="V26" s="330"/>
      <c r="W26" s="330"/>
      <c r="X26" s="330"/>
      <c r="Y26" s="330"/>
      <c r="Z26" s="330"/>
      <c r="AA26" s="330"/>
      <c r="AB26" s="330"/>
      <c r="AC26" s="330"/>
      <c r="AD26" s="330"/>
      <c r="AE26" s="330"/>
      <c r="AF26" s="330"/>
      <c r="AG26" s="330"/>
      <c r="AH26" s="330"/>
      <c r="AI26" s="330"/>
      <c r="AJ26" s="330"/>
      <c r="AK26" s="330"/>
    </row>
    <row r="27" spans="1:37" s="21" customFormat="1" ht="15" customHeight="1">
      <c r="C27" s="27"/>
      <c r="F27" s="131"/>
      <c r="G27" s="28"/>
      <c r="H27" s="28"/>
      <c r="I27" s="28"/>
      <c r="J27" s="28"/>
      <c r="K27" s="28"/>
      <c r="L27" s="28"/>
      <c r="M27" s="28"/>
      <c r="N27" s="28"/>
      <c r="O27" s="28"/>
      <c r="P27" s="28"/>
      <c r="Q27" s="28"/>
      <c r="R27" s="28"/>
      <c r="S27" s="28"/>
      <c r="T27" s="134"/>
      <c r="U27" s="28"/>
      <c r="V27" s="330" t="s">
        <v>579</v>
      </c>
      <c r="W27" s="330"/>
      <c r="X27" s="330"/>
      <c r="Y27" s="330"/>
      <c r="Z27" s="330"/>
      <c r="AA27" s="330"/>
      <c r="AB27" s="330"/>
      <c r="AC27" s="330"/>
      <c r="AD27" s="330"/>
      <c r="AE27" s="330"/>
      <c r="AF27" s="330"/>
      <c r="AG27" s="330"/>
      <c r="AH27" s="330"/>
      <c r="AI27" s="330"/>
      <c r="AJ27" s="330"/>
      <c r="AK27" s="330"/>
    </row>
    <row r="28" spans="1:37" s="21" customFormat="1" ht="15" customHeight="1">
      <c r="F28" s="131"/>
      <c r="G28" s="28"/>
      <c r="H28" s="28"/>
      <c r="I28" s="28"/>
      <c r="J28" s="28"/>
      <c r="K28" s="28"/>
      <c r="L28" s="28"/>
      <c r="M28" s="28"/>
      <c r="N28" s="28"/>
      <c r="O28" s="28"/>
      <c r="P28" s="28"/>
      <c r="Q28" s="28"/>
      <c r="R28" s="28"/>
      <c r="S28" s="28"/>
      <c r="T28" s="134"/>
      <c r="U28" s="28"/>
      <c r="V28" s="330"/>
      <c r="W28" s="330"/>
      <c r="X28" s="330"/>
      <c r="Y28" s="330"/>
      <c r="Z28" s="330"/>
      <c r="AA28" s="330"/>
      <c r="AB28" s="330"/>
      <c r="AC28" s="330"/>
      <c r="AD28" s="330"/>
      <c r="AE28" s="330"/>
      <c r="AF28" s="330"/>
      <c r="AG28" s="330"/>
      <c r="AH28" s="330"/>
      <c r="AI28" s="330"/>
      <c r="AJ28" s="330"/>
      <c r="AK28" s="330"/>
    </row>
    <row r="29" spans="1:37" s="21" customFormat="1" ht="15" customHeight="1">
      <c r="F29" s="131"/>
      <c r="G29" s="28"/>
      <c r="H29" s="28"/>
      <c r="I29" s="28"/>
      <c r="J29" s="28"/>
      <c r="K29" s="28"/>
      <c r="L29" s="28"/>
      <c r="M29" s="28"/>
      <c r="N29" s="28"/>
      <c r="O29" s="28"/>
      <c r="P29" s="28"/>
      <c r="Q29" s="28"/>
      <c r="R29" s="28"/>
      <c r="S29" s="28"/>
      <c r="T29" s="134"/>
      <c r="U29" s="28"/>
      <c r="V29" s="330"/>
      <c r="W29" s="330"/>
      <c r="X29" s="330"/>
      <c r="Y29" s="330"/>
      <c r="Z29" s="330"/>
      <c r="AA29" s="330"/>
      <c r="AB29" s="330"/>
      <c r="AC29" s="330"/>
      <c r="AD29" s="330"/>
      <c r="AE29" s="330"/>
      <c r="AF29" s="330"/>
      <c r="AG29" s="330"/>
      <c r="AH29" s="330"/>
      <c r="AI29" s="330"/>
      <c r="AJ29" s="330"/>
      <c r="AK29" s="330"/>
    </row>
    <row r="30" spans="1:37" ht="15" customHeight="1" thickBot="1">
      <c r="F30" s="135"/>
      <c r="G30" s="136"/>
      <c r="H30" s="136"/>
      <c r="I30" s="136"/>
      <c r="J30" s="136"/>
      <c r="K30" s="136"/>
      <c r="L30" s="136"/>
      <c r="M30" s="136"/>
      <c r="N30" s="136"/>
      <c r="O30" s="136"/>
      <c r="P30" s="136"/>
      <c r="Q30" s="136"/>
      <c r="R30" s="136"/>
      <c r="S30" s="136"/>
      <c r="T30" s="137"/>
      <c r="V30" s="212"/>
      <c r="W30" s="212"/>
      <c r="X30" s="212"/>
      <c r="Y30" s="212"/>
      <c r="Z30" s="212"/>
      <c r="AA30" s="212"/>
      <c r="AB30" s="212"/>
      <c r="AC30" s="212"/>
      <c r="AD30" s="212"/>
      <c r="AE30" s="212"/>
      <c r="AF30" s="212"/>
      <c r="AG30" s="212"/>
      <c r="AH30" s="212"/>
      <c r="AI30" s="212"/>
      <c r="AJ30" s="212"/>
      <c r="AK30" s="212"/>
    </row>
    <row r="31" spans="1:37" s="157" customFormat="1" ht="15" customHeight="1">
      <c r="A31" s="156"/>
      <c r="B31" s="156"/>
      <c r="C31" s="156"/>
      <c r="D31" s="156"/>
      <c r="E31" s="156"/>
      <c r="F31" s="158" t="s">
        <v>685</v>
      </c>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row>
    <row r="32" spans="1:37" ht="15" customHeight="1">
      <c r="D32" s="24"/>
      <c r="E32" s="24"/>
      <c r="F32" s="24"/>
      <c r="G32" s="24"/>
      <c r="H32" s="24"/>
      <c r="I32" s="24"/>
      <c r="J32" s="24"/>
      <c r="K32" s="24"/>
      <c r="L32" s="24"/>
      <c r="M32" s="24"/>
      <c r="N32" s="24"/>
      <c r="O32" s="24"/>
      <c r="P32" s="24"/>
      <c r="Q32" s="24"/>
      <c r="R32" s="24"/>
      <c r="U32" s="28"/>
      <c r="V32" s="138"/>
    </row>
    <row r="33" spans="1:38" ht="15" customHeight="1">
      <c r="A33" s="139"/>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row>
    <row r="34" spans="1:38" ht="15" customHeight="1">
      <c r="A34" s="124" t="s">
        <v>688</v>
      </c>
    </row>
    <row r="35" spans="1:38" ht="15" customHeight="1">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row>
    <row r="36" spans="1:38" s="124" customFormat="1" ht="15" customHeight="1">
      <c r="B36" s="140">
        <v>2</v>
      </c>
      <c r="C36" s="141" t="s">
        <v>457</v>
      </c>
    </row>
    <row r="37" spans="1:38" s="124" customFormat="1" ht="15" customHeight="1">
      <c r="B37" s="27"/>
      <c r="C37" s="124" t="s">
        <v>458</v>
      </c>
    </row>
    <row r="38" spans="1:38" ht="15" customHeight="1">
      <c r="AD38" s="24"/>
      <c r="AE38" s="24"/>
      <c r="AF38" s="24"/>
      <c r="AG38" s="24"/>
      <c r="AH38" s="24"/>
      <c r="AI38" s="24"/>
      <c r="AJ38" s="24"/>
    </row>
    <row r="39" spans="1:38" ht="15" customHeight="1">
      <c r="C39" s="27" t="s">
        <v>459</v>
      </c>
      <c r="AD39" s="24"/>
      <c r="AE39" s="24"/>
      <c r="AF39" s="24"/>
      <c r="AG39" s="24"/>
      <c r="AH39" s="24"/>
      <c r="AI39" s="24"/>
      <c r="AJ39" s="24"/>
    </row>
    <row r="41" spans="1:38" ht="15" customHeight="1">
      <c r="C41" s="27" t="s">
        <v>460</v>
      </c>
      <c r="I41" s="24"/>
      <c r="J41" s="24"/>
      <c r="K41" s="24"/>
      <c r="L41" s="24"/>
      <c r="M41" s="24"/>
      <c r="N41" s="24"/>
      <c r="O41" s="24"/>
      <c r="P41" s="24"/>
    </row>
    <row r="42" spans="1:38" ht="15" customHeight="1">
      <c r="C42" s="27" t="s">
        <v>461</v>
      </c>
    </row>
    <row r="43" spans="1:38" ht="15" customHeight="1">
      <c r="C43" s="27" t="s">
        <v>462</v>
      </c>
    </row>
    <row r="44" spans="1:38" ht="15" customHeight="1">
      <c r="C44" s="27" t="s">
        <v>463</v>
      </c>
    </row>
    <row r="45" spans="1:38" ht="15" customHeight="1">
      <c r="C45" s="27" t="s">
        <v>464</v>
      </c>
    </row>
    <row r="46" spans="1:38" ht="15" customHeight="1">
      <c r="C46" s="27" t="s">
        <v>465</v>
      </c>
    </row>
    <row r="48" spans="1:38" ht="19.5" customHeight="1">
      <c r="B48" s="433" t="s">
        <v>466</v>
      </c>
      <c r="C48" s="433"/>
      <c r="D48" s="433"/>
      <c r="E48" s="433"/>
      <c r="F48" s="433"/>
      <c r="G48" s="25"/>
      <c r="H48" s="437" t="s">
        <v>467</v>
      </c>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7"/>
      <c r="AJ48" s="437"/>
      <c r="AK48" s="437"/>
      <c r="AL48" s="437"/>
    </row>
    <row r="49" spans="1:38" ht="19.5" customHeight="1">
      <c r="A49" s="122"/>
      <c r="B49" s="433"/>
      <c r="C49" s="433"/>
      <c r="D49" s="433"/>
      <c r="E49" s="433"/>
      <c r="F49" s="433"/>
      <c r="G49" s="25"/>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8"/>
      <c r="AG49" s="438"/>
      <c r="AH49" s="438"/>
      <c r="AI49" s="438"/>
      <c r="AJ49" s="438"/>
      <c r="AK49" s="438"/>
      <c r="AL49" s="438"/>
    </row>
    <row r="50" spans="1:38" ht="19.5" customHeight="1">
      <c r="B50" s="433" t="s">
        <v>468</v>
      </c>
      <c r="C50" s="433"/>
      <c r="D50" s="433"/>
      <c r="E50" s="433"/>
      <c r="F50" s="433"/>
      <c r="G50" s="25"/>
      <c r="H50" s="441" t="s">
        <v>679</v>
      </c>
      <c r="I50" s="441"/>
      <c r="J50" s="441"/>
      <c r="K50" s="441"/>
      <c r="L50" s="441"/>
      <c r="M50" s="441"/>
      <c r="N50" s="441"/>
      <c r="O50" s="440">
        <f>入力シート!D28</f>
        <v>0</v>
      </c>
      <c r="P50" s="440"/>
      <c r="Q50" s="440"/>
      <c r="R50" s="440"/>
      <c r="S50" s="440"/>
      <c r="T50" s="440"/>
      <c r="U50" s="440"/>
      <c r="V50" s="440"/>
      <c r="W50" s="440"/>
      <c r="X50" s="440"/>
      <c r="Y50" s="440"/>
      <c r="Z50" s="440"/>
      <c r="AA50" s="440"/>
      <c r="AB50" s="440"/>
      <c r="AC50" s="440"/>
      <c r="AD50" s="440"/>
      <c r="AE50" s="440"/>
      <c r="AF50" s="440"/>
      <c r="AG50" s="440"/>
      <c r="AH50" s="440"/>
      <c r="AI50" s="440"/>
      <c r="AJ50" s="440"/>
      <c r="AK50" s="440"/>
      <c r="AL50" s="440"/>
    </row>
    <row r="51" spans="1:38" ht="19.5" customHeight="1">
      <c r="B51" s="433"/>
      <c r="C51" s="433"/>
      <c r="D51" s="433"/>
      <c r="E51" s="433"/>
      <c r="F51" s="433"/>
      <c r="G51" s="25"/>
      <c r="H51" s="442"/>
      <c r="I51" s="442"/>
      <c r="J51" s="442"/>
      <c r="K51" s="442"/>
      <c r="L51" s="442"/>
      <c r="M51" s="442"/>
      <c r="N51" s="442"/>
      <c r="O51" s="436"/>
      <c r="P51" s="436"/>
      <c r="Q51" s="436"/>
      <c r="R51" s="436"/>
      <c r="S51" s="436"/>
      <c r="T51" s="436"/>
      <c r="U51" s="436"/>
      <c r="V51" s="436"/>
      <c r="W51" s="436"/>
      <c r="X51" s="436"/>
      <c r="Y51" s="436"/>
      <c r="Z51" s="436"/>
      <c r="AA51" s="436"/>
      <c r="AB51" s="436"/>
      <c r="AC51" s="436"/>
      <c r="AD51" s="436"/>
      <c r="AE51" s="436"/>
      <c r="AF51" s="436"/>
      <c r="AG51" s="436"/>
      <c r="AH51" s="436"/>
      <c r="AI51" s="436"/>
      <c r="AJ51" s="436"/>
      <c r="AK51" s="436"/>
      <c r="AL51" s="436"/>
    </row>
    <row r="52" spans="1:38" ht="19.5" customHeight="1">
      <c r="H52" s="441" t="s">
        <v>678</v>
      </c>
      <c r="I52" s="441"/>
      <c r="J52" s="441"/>
      <c r="K52" s="441"/>
      <c r="L52" s="441"/>
      <c r="M52" s="441"/>
      <c r="N52" s="441"/>
      <c r="O52" s="440" t="str">
        <f>入力シート!D33</f>
        <v/>
      </c>
      <c r="P52" s="440"/>
      <c r="Q52" s="440"/>
      <c r="R52" s="440"/>
      <c r="S52" s="440"/>
      <c r="T52" s="440"/>
      <c r="U52" s="440"/>
      <c r="V52" s="440"/>
      <c r="W52" s="440"/>
      <c r="X52" s="440"/>
      <c r="Y52" s="440"/>
      <c r="Z52" s="440"/>
      <c r="AA52" s="440"/>
      <c r="AB52" s="440"/>
      <c r="AC52" s="440"/>
      <c r="AD52" s="440"/>
      <c r="AE52" s="440"/>
      <c r="AF52" s="440"/>
      <c r="AG52" s="440"/>
      <c r="AH52" s="440"/>
      <c r="AI52" s="440"/>
      <c r="AJ52" s="440"/>
      <c r="AK52" s="440"/>
      <c r="AL52" s="440"/>
    </row>
    <row r="53" spans="1:38" ht="19.5" customHeight="1">
      <c r="H53" s="442"/>
      <c r="I53" s="442"/>
      <c r="J53" s="442"/>
      <c r="K53" s="442"/>
      <c r="L53" s="442"/>
      <c r="M53" s="442"/>
      <c r="N53" s="442"/>
      <c r="O53" s="436"/>
      <c r="P53" s="436"/>
      <c r="Q53" s="436"/>
      <c r="R53" s="436"/>
      <c r="S53" s="436"/>
      <c r="T53" s="436"/>
      <c r="U53" s="436"/>
      <c r="V53" s="436"/>
      <c r="W53" s="436"/>
      <c r="X53" s="436"/>
      <c r="Y53" s="436"/>
      <c r="Z53" s="436"/>
      <c r="AA53" s="436"/>
      <c r="AB53" s="436"/>
      <c r="AC53" s="436"/>
      <c r="AD53" s="436"/>
      <c r="AE53" s="436"/>
      <c r="AF53" s="436"/>
      <c r="AG53" s="436"/>
      <c r="AH53" s="436"/>
      <c r="AI53" s="436"/>
      <c r="AJ53" s="436"/>
      <c r="AK53" s="436"/>
      <c r="AL53" s="436"/>
    </row>
    <row r="54" spans="1:38" ht="19.5" customHeight="1">
      <c r="H54" s="441" t="s">
        <v>469</v>
      </c>
      <c r="I54" s="441"/>
      <c r="J54" s="441"/>
      <c r="K54" s="441"/>
      <c r="L54" s="441"/>
      <c r="M54" s="441"/>
      <c r="N54" s="441"/>
      <c r="O54" s="440" t="str">
        <f>入力シート!D34&amp;"　"&amp;入力シート!D35</f>
        <v>　</v>
      </c>
      <c r="P54" s="440"/>
      <c r="Q54" s="440"/>
      <c r="R54" s="440"/>
      <c r="S54" s="440"/>
      <c r="T54" s="440"/>
      <c r="U54" s="440"/>
      <c r="V54" s="440"/>
      <c r="W54" s="440"/>
      <c r="X54" s="440"/>
      <c r="Y54" s="440"/>
      <c r="Z54" s="440"/>
      <c r="AA54" s="440"/>
      <c r="AB54" s="440"/>
      <c r="AC54" s="440"/>
      <c r="AD54" s="440"/>
      <c r="AE54" s="440"/>
      <c r="AF54" s="440"/>
      <c r="AG54" s="440"/>
      <c r="AH54" s="440"/>
      <c r="AI54" s="440"/>
      <c r="AJ54" s="440"/>
      <c r="AK54" s="440"/>
      <c r="AL54" s="440"/>
    </row>
    <row r="55" spans="1:38" ht="19.5" customHeight="1">
      <c r="H55" s="442"/>
      <c r="I55" s="442"/>
      <c r="J55" s="442"/>
      <c r="K55" s="442"/>
      <c r="L55" s="442"/>
      <c r="M55" s="442"/>
      <c r="N55" s="442"/>
      <c r="O55" s="436"/>
      <c r="P55" s="436"/>
      <c r="Q55" s="436"/>
      <c r="R55" s="436"/>
      <c r="S55" s="436"/>
      <c r="T55" s="436"/>
      <c r="U55" s="436"/>
      <c r="V55" s="436"/>
      <c r="W55" s="436"/>
      <c r="X55" s="436"/>
      <c r="Y55" s="436"/>
      <c r="Z55" s="436"/>
      <c r="AA55" s="436"/>
      <c r="AB55" s="436"/>
      <c r="AC55" s="436"/>
      <c r="AD55" s="436"/>
      <c r="AE55" s="436"/>
      <c r="AF55" s="436"/>
      <c r="AG55" s="436"/>
      <c r="AH55" s="436"/>
      <c r="AI55" s="436"/>
      <c r="AJ55" s="436"/>
      <c r="AK55" s="436"/>
      <c r="AL55" s="436"/>
    </row>
    <row r="56" spans="1:38" ht="5.25" customHeight="1"/>
  </sheetData>
  <sheetProtection algorithmName="SHA-512" hashValue="tMfPXj4b23MQug0lNEjmyZr/BtLt3+sGm5Mdc/f3oZdDksc629XXUylEfjgqArZ1itrXpEcI2z0X9ekbED5Xyw==" saltValue="JWYvglplmXndbjRMQUcsUg==" spinCount="100000" sheet="1" selectLockedCells="1"/>
  <mergeCells count="21">
    <mergeCell ref="H54:N55"/>
    <mergeCell ref="O54:AL55"/>
    <mergeCell ref="B50:F51"/>
    <mergeCell ref="H50:N51"/>
    <mergeCell ref="O50:AL51"/>
    <mergeCell ref="H52:N53"/>
    <mergeCell ref="O52:AL53"/>
    <mergeCell ref="B48:F49"/>
    <mergeCell ref="H48:AL49"/>
    <mergeCell ref="V21:AK26"/>
    <mergeCell ref="V27:AK29"/>
    <mergeCell ref="H9:N10"/>
    <mergeCell ref="O9:AL10"/>
    <mergeCell ref="H11:N12"/>
    <mergeCell ref="O11:AL12"/>
    <mergeCell ref="F20:T20"/>
    <mergeCell ref="A1:AL2"/>
    <mergeCell ref="V4:AL4"/>
    <mergeCell ref="B7:F8"/>
    <mergeCell ref="H7:N8"/>
    <mergeCell ref="O7:AL8"/>
  </mergeCells>
  <phoneticPr fontId="39"/>
  <printOptions horizontalCentered="1"/>
  <pageMargins left="0.9055118110236221" right="0.51181102362204722" top="0.74803149606299213" bottom="0.74803149606299213" header="0.31496062992125984" footer="0.31496062992125984"/>
  <pageSetup paperSize="9" scale="8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H21"/>
  <sheetViews>
    <sheetView showZeros="0" view="pageBreakPreview" zoomScale="80" zoomScaleNormal="70" zoomScaleSheetLayoutView="80" workbookViewId="0">
      <selection sqref="A1:H2"/>
    </sheetView>
  </sheetViews>
  <sheetFormatPr defaultColWidth="9" defaultRowHeight="19.5"/>
  <cols>
    <col min="1" max="1" width="16.75" style="1" customWidth="1"/>
    <col min="2" max="16384" width="9" style="1"/>
  </cols>
  <sheetData>
    <row r="1" spans="1:8">
      <c r="A1" s="443" t="s">
        <v>470</v>
      </c>
      <c r="B1" s="443"/>
      <c r="C1" s="443"/>
      <c r="D1" s="443"/>
      <c r="E1" s="443"/>
      <c r="F1" s="443"/>
      <c r="G1" s="443"/>
      <c r="H1" s="443"/>
    </row>
    <row r="2" spans="1:8">
      <c r="A2" s="443"/>
      <c r="B2" s="443"/>
      <c r="C2" s="443"/>
      <c r="D2" s="443"/>
      <c r="E2" s="443"/>
      <c r="F2" s="443"/>
      <c r="G2" s="443"/>
      <c r="H2" s="443"/>
    </row>
    <row r="3" spans="1:8" ht="26.25" customHeight="1">
      <c r="A3" s="2"/>
      <c r="B3" s="2"/>
      <c r="C3" s="2"/>
      <c r="D3" s="2"/>
      <c r="E3" s="2"/>
      <c r="F3" s="2"/>
      <c r="G3" s="2"/>
      <c r="H3" s="2"/>
    </row>
    <row r="4" spans="1:8" ht="66.75" customHeight="1">
      <c r="A4" s="447" t="s">
        <v>471</v>
      </c>
      <c r="B4" s="447"/>
      <c r="C4" s="447"/>
      <c r="D4" s="447"/>
      <c r="E4" s="447"/>
      <c r="F4" s="447"/>
      <c r="G4" s="447"/>
      <c r="H4" s="447"/>
    </row>
    <row r="5" spans="1:8" ht="35.25" customHeight="1">
      <c r="A5" s="447" t="s">
        <v>472</v>
      </c>
      <c r="B5" s="447"/>
      <c r="C5" s="447"/>
      <c r="D5" s="447"/>
      <c r="E5" s="447"/>
      <c r="F5" s="447"/>
      <c r="G5" s="447"/>
      <c r="H5" s="447"/>
    </row>
    <row r="6" spans="1:8" ht="43.5" customHeight="1">
      <c r="A6" s="447" t="s">
        <v>473</v>
      </c>
      <c r="B6" s="447"/>
      <c r="C6" s="447"/>
      <c r="D6" s="447"/>
      <c r="E6" s="447"/>
      <c r="F6" s="447"/>
      <c r="G6" s="447"/>
      <c r="H6" s="447"/>
    </row>
    <row r="7" spans="1:8" ht="43.5" customHeight="1">
      <c r="A7" s="447" t="s">
        <v>474</v>
      </c>
      <c r="B7" s="447"/>
      <c r="C7" s="447"/>
      <c r="D7" s="447"/>
      <c r="E7" s="447"/>
      <c r="F7" s="447"/>
      <c r="G7" s="447"/>
      <c r="H7" s="447"/>
    </row>
    <row r="8" spans="1:8" ht="78.75" customHeight="1">
      <c r="A8" s="447" t="s">
        <v>475</v>
      </c>
      <c r="B8" s="447"/>
      <c r="C8" s="447"/>
      <c r="D8" s="447"/>
      <c r="E8" s="447"/>
      <c r="F8" s="447"/>
      <c r="G8" s="447"/>
      <c r="H8" s="447"/>
    </row>
    <row r="9" spans="1:8" ht="59.25" customHeight="1">
      <c r="A9" s="447" t="s">
        <v>476</v>
      </c>
      <c r="B9" s="447"/>
      <c r="C9" s="447"/>
      <c r="D9" s="447"/>
      <c r="E9" s="447"/>
      <c r="F9" s="447"/>
      <c r="G9" s="447"/>
      <c r="H9" s="447"/>
    </row>
    <row r="10" spans="1:8" ht="86.25" customHeight="1">
      <c r="A10" s="447" t="s">
        <v>477</v>
      </c>
      <c r="B10" s="447"/>
      <c r="C10" s="447"/>
      <c r="D10" s="447"/>
      <c r="E10" s="447"/>
      <c r="F10" s="447"/>
      <c r="G10" s="447"/>
      <c r="H10" s="447"/>
    </row>
    <row r="11" spans="1:8" ht="26.25" customHeight="1">
      <c r="A11" s="12" t="s">
        <v>440</v>
      </c>
      <c r="B11" s="12"/>
      <c r="C11" s="12"/>
      <c r="D11" s="12"/>
      <c r="E11" s="12"/>
      <c r="F11" s="12"/>
      <c r="G11" s="12"/>
      <c r="H11" s="12"/>
    </row>
    <row r="12" spans="1:8" ht="26.25" customHeight="1">
      <c r="A12" s="13" t="str">
        <f>IF(入力シート!D6="","令和　　年　　月　　日",入力シート!D6)</f>
        <v>令和　　年　　月　　日</v>
      </c>
      <c r="B12" s="12"/>
      <c r="C12" s="12"/>
      <c r="D12" s="12"/>
      <c r="E12" s="12"/>
      <c r="F12" s="12"/>
      <c r="G12" s="12"/>
      <c r="H12" s="12"/>
    </row>
    <row r="13" spans="1:8" ht="16.5" customHeight="1">
      <c r="A13" s="12"/>
      <c r="B13" s="12"/>
      <c r="C13" s="12"/>
      <c r="D13" s="12"/>
      <c r="E13" s="12"/>
      <c r="F13" s="12"/>
      <c r="G13" s="12"/>
      <c r="H13" s="12"/>
    </row>
    <row r="14" spans="1:8" ht="26.25" customHeight="1">
      <c r="A14" s="14"/>
      <c r="B14" s="444" t="s">
        <v>679</v>
      </c>
      <c r="C14" s="444"/>
      <c r="D14" s="445">
        <f>入力シート!D13</f>
        <v>0</v>
      </c>
      <c r="E14" s="445"/>
      <c r="F14" s="445"/>
      <c r="G14" s="445"/>
      <c r="H14" s="445"/>
    </row>
    <row r="15" spans="1:8" ht="26.25" customHeight="1">
      <c r="A15" s="14"/>
      <c r="B15" s="444" t="s">
        <v>678</v>
      </c>
      <c r="C15" s="444"/>
      <c r="D15" s="445" t="str">
        <f>入力シート!D18</f>
        <v/>
      </c>
      <c r="E15" s="445"/>
      <c r="F15" s="445"/>
      <c r="G15" s="445"/>
      <c r="H15" s="445"/>
    </row>
    <row r="16" spans="1:8" ht="26.25" customHeight="1">
      <c r="A16" s="14"/>
      <c r="B16" s="444" t="s">
        <v>451</v>
      </c>
      <c r="C16" s="444"/>
      <c r="D16" s="445" t="str">
        <f>入力シート!D19&amp;" "&amp;入力シート!D20</f>
        <v xml:space="preserve"> </v>
      </c>
      <c r="E16" s="445"/>
      <c r="F16" s="445"/>
      <c r="G16" s="445"/>
      <c r="H16" s="445"/>
    </row>
    <row r="17" spans="1:8" ht="26.25" customHeight="1">
      <c r="A17" s="14"/>
      <c r="B17" s="444" t="s">
        <v>478</v>
      </c>
      <c r="C17" s="444"/>
      <c r="D17" s="446">
        <f>入力シート!D21</f>
        <v>0</v>
      </c>
      <c r="E17" s="446"/>
      <c r="F17" s="446"/>
      <c r="G17" s="446"/>
      <c r="H17" s="446"/>
    </row>
    <row r="18" spans="1:8" ht="26.25" customHeight="1">
      <c r="A18" s="14"/>
      <c r="B18" s="14"/>
      <c r="C18" s="14" t="s">
        <v>452</v>
      </c>
      <c r="D18" s="106" t="s">
        <v>453</v>
      </c>
      <c r="E18" s="106"/>
      <c r="F18" s="106"/>
      <c r="G18" s="106"/>
      <c r="H18" s="106"/>
    </row>
    <row r="19" spans="1:8" ht="26.25" customHeight="1">
      <c r="D19" s="448" t="s">
        <v>691</v>
      </c>
      <c r="E19" s="448"/>
      <c r="F19" s="448"/>
      <c r="G19" s="448"/>
      <c r="H19" s="448"/>
    </row>
    <row r="20" spans="1:8" ht="26.25" customHeight="1">
      <c r="D20" s="448"/>
      <c r="E20" s="448"/>
      <c r="F20" s="448"/>
      <c r="G20" s="448"/>
      <c r="H20" s="448"/>
    </row>
    <row r="21" spans="1:8" ht="26.25" customHeight="1"/>
  </sheetData>
  <sheetProtection algorithmName="SHA-512" hashValue="3px1W0GvnCK1QowfW6TcuUuJJ+X/3cnpEhh+V1HKTUtIZPyiS/Qo+ByZwg4QiPgUIBVi2kjdO0QSxkX3eyZ7UQ==" saltValue="ztKbiyLJV/SoMba5WDHkzw==" spinCount="100000" sheet="1" selectLockedCells="1"/>
  <protectedRanges>
    <protectedRange sqref="A12" name="範囲2"/>
    <protectedRange sqref="D14:H17" name="範囲1"/>
  </protectedRanges>
  <mergeCells count="17">
    <mergeCell ref="D19:H20"/>
    <mergeCell ref="A9:H9"/>
    <mergeCell ref="A10:H10"/>
    <mergeCell ref="B14:C14"/>
    <mergeCell ref="D14:H14"/>
    <mergeCell ref="B15:C15"/>
    <mergeCell ref="D15:H15"/>
    <mergeCell ref="A1:H2"/>
    <mergeCell ref="B16:C16"/>
    <mergeCell ref="D16:H16"/>
    <mergeCell ref="B17:C17"/>
    <mergeCell ref="D17:H17"/>
    <mergeCell ref="A4:H4"/>
    <mergeCell ref="A5:H5"/>
    <mergeCell ref="A6:H6"/>
    <mergeCell ref="A7:H7"/>
    <mergeCell ref="A8:H8"/>
  </mergeCells>
  <phoneticPr fontId="39"/>
  <pageMargins left="0.90486111111111101" right="0.51180555555555596" top="0.74791666666666701" bottom="0.74791666666666701" header="0.31458333333333299" footer="0.31458333333333299"/>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pageSetUpPr fitToPage="1"/>
  </sheetPr>
  <dimension ref="B1:S193"/>
  <sheetViews>
    <sheetView view="pageBreakPreview" zoomScale="70" zoomScaleNormal="80" zoomScaleSheetLayoutView="70" workbookViewId="0"/>
  </sheetViews>
  <sheetFormatPr defaultColWidth="9" defaultRowHeight="18"/>
  <cols>
    <col min="1" max="1" width="0.75" style="15" customWidth="1"/>
    <col min="2" max="2" width="5" style="15" customWidth="1"/>
    <col min="3" max="5" width="6.25" style="15" customWidth="1"/>
    <col min="6" max="6" width="26" style="15" customWidth="1"/>
    <col min="7" max="7" width="19.75" style="15" customWidth="1"/>
    <col min="8" max="8" width="17.375" style="15" customWidth="1"/>
    <col min="9" max="9" width="16.125" style="15" customWidth="1"/>
    <col min="10" max="13" width="3.625" style="15" customWidth="1"/>
    <col min="14" max="14" width="4.625" style="15" customWidth="1"/>
    <col min="15" max="15" width="9" style="15" customWidth="1"/>
    <col min="16" max="16" width="9" style="59"/>
    <col min="17" max="17" width="9" style="102"/>
    <col min="18" max="16384" width="9" style="15"/>
  </cols>
  <sheetData>
    <row r="1" spans="2:19" ht="32.25" customHeight="1">
      <c r="B1" s="86" t="s">
        <v>504</v>
      </c>
    </row>
    <row r="2" spans="2:19" ht="26.25" customHeight="1">
      <c r="B2" s="487" t="s">
        <v>31</v>
      </c>
      <c r="C2" s="487"/>
      <c r="D2" s="487"/>
      <c r="E2" s="487"/>
      <c r="F2" s="487"/>
      <c r="G2" s="487"/>
      <c r="H2" s="487"/>
      <c r="I2" s="487"/>
      <c r="J2" s="487"/>
      <c r="K2" s="487"/>
      <c r="L2" s="487"/>
      <c r="M2" s="487"/>
      <c r="P2" s="59" t="s">
        <v>32</v>
      </c>
      <c r="Q2" s="102" t="s">
        <v>33</v>
      </c>
    </row>
    <row r="3" spans="2:19" ht="17.25" customHeight="1">
      <c r="B3" s="15" t="s">
        <v>533</v>
      </c>
      <c r="J3" s="61"/>
      <c r="K3" s="61"/>
      <c r="L3" s="61"/>
      <c r="M3" s="61"/>
      <c r="P3" s="59" t="s">
        <v>34</v>
      </c>
      <c r="Q3" s="102" t="s">
        <v>35</v>
      </c>
    </row>
    <row r="4" spans="2:19" s="58" customFormat="1" ht="26.25" customHeight="1">
      <c r="B4" s="501" t="s">
        <v>36</v>
      </c>
      <c r="C4" s="488" t="s">
        <v>37</v>
      </c>
      <c r="D4" s="489"/>
      <c r="E4" s="489"/>
      <c r="F4" s="489"/>
      <c r="G4" s="494" t="s">
        <v>38</v>
      </c>
      <c r="H4" s="490" t="s">
        <v>39</v>
      </c>
      <c r="I4" s="491"/>
      <c r="J4" s="508" t="s">
        <v>575</v>
      </c>
      <c r="K4" s="509"/>
      <c r="L4" s="509"/>
      <c r="M4" s="510"/>
      <c r="O4" s="15"/>
      <c r="P4" s="59" t="s">
        <v>40</v>
      </c>
      <c r="Q4" s="102" t="s">
        <v>41</v>
      </c>
      <c r="R4" s="15"/>
      <c r="S4" s="15"/>
    </row>
    <row r="5" spans="2:19" s="58" customFormat="1">
      <c r="B5" s="502"/>
      <c r="C5" s="490" t="s">
        <v>42</v>
      </c>
      <c r="D5" s="517"/>
      <c r="E5" s="476" t="s">
        <v>43</v>
      </c>
      <c r="F5" s="490" t="s">
        <v>44</v>
      </c>
      <c r="G5" s="495"/>
      <c r="H5" s="492" t="s">
        <v>45</v>
      </c>
      <c r="I5" s="493"/>
      <c r="J5" s="511"/>
      <c r="K5" s="512"/>
      <c r="L5" s="512"/>
      <c r="M5" s="513"/>
      <c r="P5" s="59" t="s">
        <v>46</v>
      </c>
      <c r="Q5" s="102" t="s">
        <v>47</v>
      </c>
      <c r="S5" s="15"/>
    </row>
    <row r="6" spans="2:19" s="58" customFormat="1" ht="15" customHeight="1">
      <c r="B6" s="502"/>
      <c r="C6" s="518"/>
      <c r="D6" s="519"/>
      <c r="E6" s="477"/>
      <c r="F6" s="495"/>
      <c r="G6" s="495"/>
      <c r="H6" s="507" t="s">
        <v>48</v>
      </c>
      <c r="I6" s="494" t="s">
        <v>49</v>
      </c>
      <c r="J6" s="511"/>
      <c r="K6" s="512"/>
      <c r="L6" s="512"/>
      <c r="M6" s="513"/>
      <c r="P6" s="59" t="s">
        <v>50</v>
      </c>
      <c r="Q6" s="102" t="s">
        <v>51</v>
      </c>
      <c r="S6" s="15"/>
    </row>
    <row r="7" spans="2:19" s="58" customFormat="1" ht="24" customHeight="1" thickBot="1">
      <c r="B7" s="502"/>
      <c r="C7" s="504" t="s">
        <v>52</v>
      </c>
      <c r="D7" s="505"/>
      <c r="E7" s="506"/>
      <c r="F7" s="60" t="s">
        <v>53</v>
      </c>
      <c r="G7" s="495"/>
      <c r="H7" s="507"/>
      <c r="I7" s="495"/>
      <c r="J7" s="514"/>
      <c r="K7" s="515"/>
      <c r="L7" s="515"/>
      <c r="M7" s="516"/>
      <c r="P7" s="59" t="s">
        <v>54</v>
      </c>
      <c r="Q7" s="102" t="s">
        <v>55</v>
      </c>
      <c r="S7" s="15"/>
    </row>
    <row r="8" spans="2:19">
      <c r="B8" s="481">
        <v>1</v>
      </c>
      <c r="C8" s="496" t="s">
        <v>56</v>
      </c>
      <c r="D8" s="497"/>
      <c r="E8" s="200" t="s">
        <v>56</v>
      </c>
      <c r="F8" s="468"/>
      <c r="G8" s="468"/>
      <c r="H8" s="468"/>
      <c r="I8" s="472"/>
      <c r="J8" s="453"/>
      <c r="K8" s="454"/>
      <c r="L8" s="454"/>
      <c r="M8" s="455"/>
      <c r="O8" s="58"/>
      <c r="P8" s="59" t="s">
        <v>57</v>
      </c>
      <c r="Q8" s="102" t="s">
        <v>58</v>
      </c>
      <c r="R8" s="58"/>
    </row>
    <row r="9" spans="2:19" ht="10.5" customHeight="1">
      <c r="B9" s="482"/>
      <c r="C9" s="484"/>
      <c r="D9" s="503"/>
      <c r="E9" s="478"/>
      <c r="F9" s="469"/>
      <c r="G9" s="469"/>
      <c r="H9" s="469"/>
      <c r="I9" s="473"/>
      <c r="J9" s="456"/>
      <c r="K9" s="457"/>
      <c r="L9" s="457"/>
      <c r="M9" s="458"/>
      <c r="O9" s="18"/>
      <c r="P9" s="59" t="s">
        <v>59</v>
      </c>
      <c r="Q9" s="102" t="s">
        <v>60</v>
      </c>
    </row>
    <row r="10" spans="2:19" ht="22.5" customHeight="1">
      <c r="B10" s="482"/>
      <c r="C10" s="485"/>
      <c r="D10" s="450"/>
      <c r="E10" s="479"/>
      <c r="F10" s="201"/>
      <c r="G10" s="201"/>
      <c r="H10" s="201"/>
      <c r="I10" s="202"/>
      <c r="J10" s="456"/>
      <c r="K10" s="457"/>
      <c r="L10" s="457"/>
      <c r="M10" s="458"/>
      <c r="P10" s="59" t="s">
        <v>61</v>
      </c>
      <c r="Q10" s="102" t="s">
        <v>62</v>
      </c>
    </row>
    <row r="11" spans="2:19">
      <c r="B11" s="482"/>
      <c r="C11" s="498" t="s">
        <v>63</v>
      </c>
      <c r="D11" s="499"/>
      <c r="E11" s="500"/>
      <c r="F11" s="470"/>
      <c r="G11" s="470"/>
      <c r="H11" s="470"/>
      <c r="I11" s="474"/>
      <c r="J11" s="456"/>
      <c r="K11" s="457"/>
      <c r="L11" s="457"/>
      <c r="M11" s="458"/>
      <c r="P11" s="59" t="s">
        <v>64</v>
      </c>
      <c r="Q11" s="102" t="s">
        <v>65</v>
      </c>
    </row>
    <row r="12" spans="2:19" ht="11.25" customHeight="1">
      <c r="B12" s="482"/>
      <c r="C12" s="462" t="str">
        <f>IFERROR(VLOOKUP(C9&amp;D9&amp;E9,P:Q,2,0),"")</f>
        <v/>
      </c>
      <c r="D12" s="463"/>
      <c r="E12" s="464"/>
      <c r="F12" s="471"/>
      <c r="G12" s="471"/>
      <c r="H12" s="471"/>
      <c r="I12" s="475"/>
      <c r="J12" s="456"/>
      <c r="K12" s="457"/>
      <c r="L12" s="457"/>
      <c r="M12" s="458"/>
      <c r="P12" s="59" t="s">
        <v>66</v>
      </c>
      <c r="Q12" s="102" t="s">
        <v>67</v>
      </c>
    </row>
    <row r="13" spans="2:19" ht="22.5" customHeight="1" thickBot="1">
      <c r="B13" s="483"/>
      <c r="C13" s="465"/>
      <c r="D13" s="466"/>
      <c r="E13" s="467"/>
      <c r="F13" s="203"/>
      <c r="G13" s="203"/>
      <c r="H13" s="203"/>
      <c r="I13" s="204"/>
      <c r="J13" s="459"/>
      <c r="K13" s="460"/>
      <c r="L13" s="460"/>
      <c r="M13" s="461"/>
      <c r="P13" s="59" t="s">
        <v>68</v>
      </c>
      <c r="Q13" s="102" t="s">
        <v>69</v>
      </c>
    </row>
    <row r="14" spans="2:19" ht="22.5" customHeight="1">
      <c r="B14" s="481">
        <v>2</v>
      </c>
      <c r="C14" s="486"/>
      <c r="D14" s="449"/>
      <c r="E14" s="451"/>
      <c r="F14" s="205"/>
      <c r="G14" s="205"/>
      <c r="H14" s="205"/>
      <c r="I14" s="237"/>
      <c r="J14" s="453"/>
      <c r="K14" s="454"/>
      <c r="L14" s="454"/>
      <c r="M14" s="455"/>
      <c r="P14" s="59" t="s">
        <v>70</v>
      </c>
      <c r="Q14" s="102" t="s">
        <v>71</v>
      </c>
    </row>
    <row r="15" spans="2:19" ht="22.5" customHeight="1">
      <c r="B15" s="482"/>
      <c r="C15" s="485"/>
      <c r="D15" s="450"/>
      <c r="E15" s="452"/>
      <c r="F15" s="201"/>
      <c r="G15" s="201"/>
      <c r="H15" s="201"/>
      <c r="I15" s="202"/>
      <c r="J15" s="456"/>
      <c r="K15" s="457"/>
      <c r="L15" s="457"/>
      <c r="M15" s="458"/>
      <c r="P15" s="59" t="s">
        <v>72</v>
      </c>
      <c r="Q15" s="102" t="s">
        <v>73</v>
      </c>
    </row>
    <row r="16" spans="2:19" ht="22.5" customHeight="1">
      <c r="B16" s="482"/>
      <c r="C16" s="462" t="str">
        <f>IFERROR(VLOOKUP(C14&amp;D14&amp;E14,P:Q,2,0),"")</f>
        <v/>
      </c>
      <c r="D16" s="463"/>
      <c r="E16" s="464"/>
      <c r="F16" s="201"/>
      <c r="G16" s="201"/>
      <c r="H16" s="201"/>
      <c r="I16" s="202"/>
      <c r="J16" s="456"/>
      <c r="K16" s="457"/>
      <c r="L16" s="457"/>
      <c r="M16" s="458"/>
      <c r="P16" s="59" t="s">
        <v>74</v>
      </c>
      <c r="Q16" s="102" t="s">
        <v>75</v>
      </c>
    </row>
    <row r="17" spans="2:17" ht="22.5" customHeight="1" thickBot="1">
      <c r="B17" s="483"/>
      <c r="C17" s="465"/>
      <c r="D17" s="466"/>
      <c r="E17" s="467"/>
      <c r="F17" s="203"/>
      <c r="G17" s="203"/>
      <c r="H17" s="203"/>
      <c r="I17" s="204"/>
      <c r="J17" s="459"/>
      <c r="K17" s="460"/>
      <c r="L17" s="460"/>
      <c r="M17" s="461"/>
      <c r="P17" s="59" t="s">
        <v>76</v>
      </c>
      <c r="Q17" s="102" t="s">
        <v>77</v>
      </c>
    </row>
    <row r="18" spans="2:17" ht="22.5" customHeight="1">
      <c r="B18" s="481">
        <v>3</v>
      </c>
      <c r="C18" s="486"/>
      <c r="D18" s="449"/>
      <c r="E18" s="480"/>
      <c r="F18" s="205"/>
      <c r="G18" s="205"/>
      <c r="H18" s="205"/>
      <c r="I18" s="237"/>
      <c r="J18" s="453"/>
      <c r="K18" s="454"/>
      <c r="L18" s="454"/>
      <c r="M18" s="455"/>
      <c r="P18" s="59" t="s">
        <v>78</v>
      </c>
      <c r="Q18" s="102" t="s">
        <v>79</v>
      </c>
    </row>
    <row r="19" spans="2:17" ht="22.5" customHeight="1">
      <c r="B19" s="482"/>
      <c r="C19" s="485"/>
      <c r="D19" s="450"/>
      <c r="E19" s="479"/>
      <c r="F19" s="201"/>
      <c r="G19" s="201"/>
      <c r="H19" s="201"/>
      <c r="I19" s="202"/>
      <c r="J19" s="456"/>
      <c r="K19" s="457"/>
      <c r="L19" s="457"/>
      <c r="M19" s="458"/>
      <c r="P19" s="59" t="s">
        <v>80</v>
      </c>
      <c r="Q19" s="102" t="s">
        <v>81</v>
      </c>
    </row>
    <row r="20" spans="2:17" ht="22.5" customHeight="1">
      <c r="B20" s="482"/>
      <c r="C20" s="462" t="str">
        <f>IFERROR(VLOOKUP(C18&amp;D18&amp;E18,P:Q,2,0),"")</f>
        <v/>
      </c>
      <c r="D20" s="463"/>
      <c r="E20" s="464"/>
      <c r="F20" s="201"/>
      <c r="G20" s="201"/>
      <c r="H20" s="201"/>
      <c r="I20" s="202"/>
      <c r="J20" s="456"/>
      <c r="K20" s="457"/>
      <c r="L20" s="457"/>
      <c r="M20" s="458"/>
      <c r="P20" s="59" t="s">
        <v>82</v>
      </c>
      <c r="Q20" s="102" t="s">
        <v>83</v>
      </c>
    </row>
    <row r="21" spans="2:17" ht="22.5" customHeight="1" thickBot="1">
      <c r="B21" s="483"/>
      <c r="C21" s="465"/>
      <c r="D21" s="466"/>
      <c r="E21" s="467"/>
      <c r="F21" s="203"/>
      <c r="G21" s="203"/>
      <c r="H21" s="203"/>
      <c r="I21" s="204"/>
      <c r="J21" s="459"/>
      <c r="K21" s="460"/>
      <c r="L21" s="460"/>
      <c r="M21" s="461"/>
      <c r="P21" s="59" t="s">
        <v>84</v>
      </c>
      <c r="Q21" s="102" t="s">
        <v>85</v>
      </c>
    </row>
    <row r="22" spans="2:17" ht="22.5" customHeight="1">
      <c r="B22" s="481">
        <v>4</v>
      </c>
      <c r="C22" s="486"/>
      <c r="D22" s="449"/>
      <c r="E22" s="451"/>
      <c r="F22" s="205"/>
      <c r="G22" s="205"/>
      <c r="H22" s="205"/>
      <c r="I22" s="237"/>
      <c r="J22" s="453"/>
      <c r="K22" s="454"/>
      <c r="L22" s="454"/>
      <c r="M22" s="455"/>
      <c r="P22" s="59" t="s">
        <v>86</v>
      </c>
      <c r="Q22" s="102" t="s">
        <v>87</v>
      </c>
    </row>
    <row r="23" spans="2:17" ht="22.5" customHeight="1">
      <c r="B23" s="482"/>
      <c r="C23" s="485"/>
      <c r="D23" s="450"/>
      <c r="E23" s="452"/>
      <c r="F23" s="201"/>
      <c r="G23" s="201"/>
      <c r="H23" s="201"/>
      <c r="I23" s="202"/>
      <c r="J23" s="456"/>
      <c r="K23" s="457"/>
      <c r="L23" s="457"/>
      <c r="M23" s="458"/>
      <c r="P23" s="59" t="s">
        <v>88</v>
      </c>
      <c r="Q23" s="102" t="s">
        <v>89</v>
      </c>
    </row>
    <row r="24" spans="2:17" ht="22.5" customHeight="1">
      <c r="B24" s="482"/>
      <c r="C24" s="462" t="str">
        <f>IFERROR(VLOOKUP(C22&amp;D22&amp;E22,P:Q,2,0),"")</f>
        <v/>
      </c>
      <c r="D24" s="463"/>
      <c r="E24" s="464"/>
      <c r="F24" s="201"/>
      <c r="G24" s="201"/>
      <c r="H24" s="201"/>
      <c r="I24" s="202"/>
      <c r="J24" s="456"/>
      <c r="K24" s="457"/>
      <c r="L24" s="457"/>
      <c r="M24" s="458"/>
      <c r="P24" s="59" t="s">
        <v>90</v>
      </c>
      <c r="Q24" s="102" t="s">
        <v>91</v>
      </c>
    </row>
    <row r="25" spans="2:17" ht="22.5" customHeight="1" thickBot="1">
      <c r="B25" s="483"/>
      <c r="C25" s="465"/>
      <c r="D25" s="466"/>
      <c r="E25" s="467"/>
      <c r="F25" s="203"/>
      <c r="G25" s="203"/>
      <c r="H25" s="203"/>
      <c r="I25" s="204"/>
      <c r="J25" s="459"/>
      <c r="K25" s="460"/>
      <c r="L25" s="460"/>
      <c r="M25" s="461"/>
      <c r="P25" s="59" t="s">
        <v>92</v>
      </c>
      <c r="Q25" s="102" t="s">
        <v>93</v>
      </c>
    </row>
    <row r="26" spans="2:17" ht="22.5" customHeight="1">
      <c r="B26" s="481">
        <v>5</v>
      </c>
      <c r="C26" s="486"/>
      <c r="D26" s="449"/>
      <c r="E26" s="451"/>
      <c r="F26" s="205"/>
      <c r="G26" s="205"/>
      <c r="H26" s="205"/>
      <c r="I26" s="237"/>
      <c r="J26" s="453"/>
      <c r="K26" s="454"/>
      <c r="L26" s="454"/>
      <c r="M26" s="455"/>
      <c r="P26" s="59" t="s">
        <v>94</v>
      </c>
      <c r="Q26" s="102" t="s">
        <v>95</v>
      </c>
    </row>
    <row r="27" spans="2:17" ht="22.5" customHeight="1">
      <c r="B27" s="482"/>
      <c r="C27" s="485"/>
      <c r="D27" s="450"/>
      <c r="E27" s="452"/>
      <c r="F27" s="201"/>
      <c r="G27" s="201"/>
      <c r="H27" s="201"/>
      <c r="I27" s="202"/>
      <c r="J27" s="456"/>
      <c r="K27" s="457"/>
      <c r="L27" s="457"/>
      <c r="M27" s="458"/>
      <c r="P27" s="59" t="s">
        <v>96</v>
      </c>
      <c r="Q27" s="102" t="s">
        <v>97</v>
      </c>
    </row>
    <row r="28" spans="2:17" ht="22.5" customHeight="1">
      <c r="B28" s="482"/>
      <c r="C28" s="462" t="str">
        <f>IFERROR(VLOOKUP(C26&amp;D26&amp;E26,P:Q,2,0),"")</f>
        <v/>
      </c>
      <c r="D28" s="463"/>
      <c r="E28" s="464"/>
      <c r="F28" s="201"/>
      <c r="G28" s="201"/>
      <c r="H28" s="201"/>
      <c r="I28" s="202"/>
      <c r="J28" s="456"/>
      <c r="K28" s="457"/>
      <c r="L28" s="457"/>
      <c r="M28" s="458"/>
      <c r="P28" s="59" t="s">
        <v>98</v>
      </c>
      <c r="Q28" s="102" t="s">
        <v>99</v>
      </c>
    </row>
    <row r="29" spans="2:17" ht="22.5" customHeight="1" thickBot="1">
      <c r="B29" s="483"/>
      <c r="C29" s="465"/>
      <c r="D29" s="466"/>
      <c r="E29" s="467"/>
      <c r="F29" s="203"/>
      <c r="G29" s="203"/>
      <c r="H29" s="203"/>
      <c r="I29" s="204"/>
      <c r="J29" s="459"/>
      <c r="K29" s="460"/>
      <c r="L29" s="460"/>
      <c r="M29" s="461"/>
      <c r="P29" s="59" t="s">
        <v>100</v>
      </c>
      <c r="Q29" s="102" t="s">
        <v>101</v>
      </c>
    </row>
    <row r="30" spans="2:17" ht="22.5" customHeight="1">
      <c r="B30" s="481">
        <v>6</v>
      </c>
      <c r="C30" s="486"/>
      <c r="D30" s="449"/>
      <c r="E30" s="451"/>
      <c r="F30" s="205"/>
      <c r="G30" s="205"/>
      <c r="H30" s="205"/>
      <c r="I30" s="237"/>
      <c r="J30" s="453"/>
      <c r="K30" s="454"/>
      <c r="L30" s="454"/>
      <c r="M30" s="455"/>
      <c r="P30" s="59" t="s">
        <v>102</v>
      </c>
      <c r="Q30" s="102" t="s">
        <v>103</v>
      </c>
    </row>
    <row r="31" spans="2:17" ht="22.5" customHeight="1">
      <c r="B31" s="482"/>
      <c r="C31" s="485"/>
      <c r="D31" s="450"/>
      <c r="E31" s="452"/>
      <c r="F31" s="201"/>
      <c r="G31" s="201"/>
      <c r="H31" s="201"/>
      <c r="I31" s="202"/>
      <c r="J31" s="456"/>
      <c r="K31" s="457"/>
      <c r="L31" s="457"/>
      <c r="M31" s="458"/>
      <c r="P31" s="59" t="s">
        <v>104</v>
      </c>
      <c r="Q31" s="102" t="s">
        <v>105</v>
      </c>
    </row>
    <row r="32" spans="2:17" ht="22.5" customHeight="1">
      <c r="B32" s="482"/>
      <c r="C32" s="462" t="str">
        <f>IFERROR(VLOOKUP(C30&amp;D30&amp;E30,P:Q,2,0),"")</f>
        <v/>
      </c>
      <c r="D32" s="463"/>
      <c r="E32" s="464"/>
      <c r="F32" s="201"/>
      <c r="G32" s="201"/>
      <c r="H32" s="201"/>
      <c r="I32" s="202"/>
      <c r="J32" s="456"/>
      <c r="K32" s="457"/>
      <c r="L32" s="457"/>
      <c r="M32" s="458"/>
      <c r="P32" s="59" t="s">
        <v>106</v>
      </c>
      <c r="Q32" s="102" t="s">
        <v>107</v>
      </c>
    </row>
    <row r="33" spans="2:17" ht="22.5" customHeight="1" thickBot="1">
      <c r="B33" s="483"/>
      <c r="C33" s="465"/>
      <c r="D33" s="466"/>
      <c r="E33" s="467"/>
      <c r="F33" s="203"/>
      <c r="G33" s="203"/>
      <c r="H33" s="203"/>
      <c r="I33" s="204"/>
      <c r="J33" s="459"/>
      <c r="K33" s="460"/>
      <c r="L33" s="460"/>
      <c r="M33" s="461"/>
      <c r="P33" s="59" t="s">
        <v>108</v>
      </c>
      <c r="Q33" s="102" t="s">
        <v>109</v>
      </c>
    </row>
    <row r="34" spans="2:17" ht="22.5" customHeight="1">
      <c r="B34" s="481">
        <v>7</v>
      </c>
      <c r="C34" s="486"/>
      <c r="D34" s="449"/>
      <c r="E34" s="451"/>
      <c r="F34" s="205"/>
      <c r="G34" s="205"/>
      <c r="H34" s="205"/>
      <c r="I34" s="237"/>
      <c r="J34" s="453"/>
      <c r="K34" s="454"/>
      <c r="L34" s="454"/>
      <c r="M34" s="455"/>
      <c r="P34" s="59" t="s">
        <v>110</v>
      </c>
      <c r="Q34" s="102" t="s">
        <v>111</v>
      </c>
    </row>
    <row r="35" spans="2:17" ht="22.5" customHeight="1">
      <c r="B35" s="482"/>
      <c r="C35" s="485"/>
      <c r="D35" s="450"/>
      <c r="E35" s="452"/>
      <c r="F35" s="201"/>
      <c r="G35" s="201"/>
      <c r="H35" s="201"/>
      <c r="I35" s="202"/>
      <c r="J35" s="456"/>
      <c r="K35" s="457"/>
      <c r="L35" s="457"/>
      <c r="M35" s="458"/>
      <c r="P35" s="59" t="s">
        <v>112</v>
      </c>
      <c r="Q35" s="102" t="s">
        <v>113</v>
      </c>
    </row>
    <row r="36" spans="2:17" ht="22.5" customHeight="1">
      <c r="B36" s="482"/>
      <c r="C36" s="462" t="str">
        <f>IFERROR(VLOOKUP(C34&amp;D34&amp;E34,P:Q,2,0),"")</f>
        <v/>
      </c>
      <c r="D36" s="463"/>
      <c r="E36" s="464"/>
      <c r="F36" s="201"/>
      <c r="G36" s="201"/>
      <c r="H36" s="201"/>
      <c r="I36" s="202"/>
      <c r="J36" s="456"/>
      <c r="K36" s="457"/>
      <c r="L36" s="457"/>
      <c r="M36" s="458"/>
      <c r="P36" s="59" t="s">
        <v>114</v>
      </c>
      <c r="Q36" s="102" t="s">
        <v>115</v>
      </c>
    </row>
    <row r="37" spans="2:17" ht="22.5" customHeight="1" thickBot="1">
      <c r="B37" s="483"/>
      <c r="C37" s="465"/>
      <c r="D37" s="466"/>
      <c r="E37" s="467"/>
      <c r="F37" s="203"/>
      <c r="G37" s="203"/>
      <c r="H37" s="203"/>
      <c r="I37" s="204"/>
      <c r="J37" s="459"/>
      <c r="K37" s="460"/>
      <c r="L37" s="460"/>
      <c r="M37" s="461"/>
      <c r="P37" s="59" t="s">
        <v>116</v>
      </c>
      <c r="Q37" s="102" t="s">
        <v>117</v>
      </c>
    </row>
    <row r="38" spans="2:17" ht="22.5" customHeight="1">
      <c r="B38" s="481">
        <v>8</v>
      </c>
      <c r="C38" s="486"/>
      <c r="D38" s="449"/>
      <c r="E38" s="451"/>
      <c r="F38" s="205"/>
      <c r="G38" s="205"/>
      <c r="H38" s="205"/>
      <c r="I38" s="237"/>
      <c r="J38" s="453"/>
      <c r="K38" s="454"/>
      <c r="L38" s="454"/>
      <c r="M38" s="455"/>
      <c r="P38" s="59" t="s">
        <v>118</v>
      </c>
      <c r="Q38" s="102" t="s">
        <v>119</v>
      </c>
    </row>
    <row r="39" spans="2:17" ht="22.5" customHeight="1">
      <c r="B39" s="482"/>
      <c r="C39" s="485"/>
      <c r="D39" s="450"/>
      <c r="E39" s="452"/>
      <c r="F39" s="201"/>
      <c r="G39" s="201"/>
      <c r="H39" s="201"/>
      <c r="I39" s="202"/>
      <c r="J39" s="456"/>
      <c r="K39" s="457"/>
      <c r="L39" s="457"/>
      <c r="M39" s="458"/>
      <c r="P39" s="59" t="s">
        <v>120</v>
      </c>
      <c r="Q39" s="102" t="s">
        <v>121</v>
      </c>
    </row>
    <row r="40" spans="2:17" ht="22.5" customHeight="1">
      <c r="B40" s="482"/>
      <c r="C40" s="462" t="str">
        <f>IFERROR(VLOOKUP(C38&amp;D38&amp;E38,P:Q,2,0),"")</f>
        <v/>
      </c>
      <c r="D40" s="463"/>
      <c r="E40" s="464"/>
      <c r="F40" s="201"/>
      <c r="G40" s="201"/>
      <c r="H40" s="201"/>
      <c r="I40" s="202"/>
      <c r="J40" s="456"/>
      <c r="K40" s="457"/>
      <c r="L40" s="457"/>
      <c r="M40" s="458"/>
      <c r="P40" s="59" t="s">
        <v>122</v>
      </c>
      <c r="Q40" s="102" t="s">
        <v>123</v>
      </c>
    </row>
    <row r="41" spans="2:17" ht="22.5" customHeight="1" thickBot="1">
      <c r="B41" s="483"/>
      <c r="C41" s="465"/>
      <c r="D41" s="466"/>
      <c r="E41" s="467"/>
      <c r="F41" s="203"/>
      <c r="G41" s="203"/>
      <c r="H41" s="203"/>
      <c r="I41" s="204"/>
      <c r="J41" s="459"/>
      <c r="K41" s="460"/>
      <c r="L41" s="460"/>
      <c r="M41" s="461"/>
      <c r="P41" s="59" t="s">
        <v>124</v>
      </c>
      <c r="Q41" s="102" t="s">
        <v>125</v>
      </c>
    </row>
    <row r="42" spans="2:17" ht="22.5" customHeight="1">
      <c r="B42" s="481">
        <v>9</v>
      </c>
      <c r="C42" s="486"/>
      <c r="D42" s="449"/>
      <c r="E42" s="451"/>
      <c r="F42" s="205"/>
      <c r="G42" s="205"/>
      <c r="H42" s="205"/>
      <c r="I42" s="237"/>
      <c r="J42" s="453"/>
      <c r="K42" s="454"/>
      <c r="L42" s="454"/>
      <c r="M42" s="455"/>
      <c r="P42" s="59" t="s">
        <v>126</v>
      </c>
      <c r="Q42" s="102" t="s">
        <v>127</v>
      </c>
    </row>
    <row r="43" spans="2:17" ht="22.5" customHeight="1">
      <c r="B43" s="482"/>
      <c r="C43" s="485"/>
      <c r="D43" s="450"/>
      <c r="E43" s="452"/>
      <c r="F43" s="201"/>
      <c r="G43" s="201"/>
      <c r="H43" s="201"/>
      <c r="I43" s="202"/>
      <c r="J43" s="456"/>
      <c r="K43" s="457"/>
      <c r="L43" s="457"/>
      <c r="M43" s="458"/>
      <c r="P43" s="59" t="s">
        <v>128</v>
      </c>
      <c r="Q43" s="102" t="s">
        <v>129</v>
      </c>
    </row>
    <row r="44" spans="2:17" ht="22.5" customHeight="1">
      <c r="B44" s="482"/>
      <c r="C44" s="462" t="str">
        <f>IFERROR(VLOOKUP(C42&amp;D42&amp;E42,P:Q,2,0),"")</f>
        <v/>
      </c>
      <c r="D44" s="463"/>
      <c r="E44" s="464"/>
      <c r="F44" s="201"/>
      <c r="G44" s="201"/>
      <c r="H44" s="201"/>
      <c r="I44" s="202"/>
      <c r="J44" s="456"/>
      <c r="K44" s="457"/>
      <c r="L44" s="457"/>
      <c r="M44" s="458"/>
      <c r="P44" s="59" t="s">
        <v>130</v>
      </c>
      <c r="Q44" s="102" t="s">
        <v>131</v>
      </c>
    </row>
    <row r="45" spans="2:17" ht="22.5" customHeight="1" thickBot="1">
      <c r="B45" s="483"/>
      <c r="C45" s="465"/>
      <c r="D45" s="466"/>
      <c r="E45" s="467"/>
      <c r="F45" s="203"/>
      <c r="G45" s="203"/>
      <c r="H45" s="203"/>
      <c r="I45" s="204"/>
      <c r="J45" s="459"/>
      <c r="K45" s="460"/>
      <c r="L45" s="460"/>
      <c r="M45" s="461"/>
      <c r="P45" s="59" t="s">
        <v>132</v>
      </c>
      <c r="Q45" s="102" t="s">
        <v>133</v>
      </c>
    </row>
    <row r="46" spans="2:17" ht="22.5" customHeight="1">
      <c r="B46" s="481">
        <v>10</v>
      </c>
      <c r="C46" s="486"/>
      <c r="D46" s="449"/>
      <c r="E46" s="451"/>
      <c r="F46" s="205"/>
      <c r="G46" s="205"/>
      <c r="H46" s="205"/>
      <c r="I46" s="237"/>
      <c r="J46" s="453"/>
      <c r="K46" s="454"/>
      <c r="L46" s="454"/>
      <c r="M46" s="455"/>
      <c r="P46" s="59" t="s">
        <v>136</v>
      </c>
      <c r="Q46" s="102" t="s">
        <v>137</v>
      </c>
    </row>
    <row r="47" spans="2:17" ht="22.5" customHeight="1">
      <c r="B47" s="482"/>
      <c r="C47" s="485"/>
      <c r="D47" s="450"/>
      <c r="E47" s="452"/>
      <c r="F47" s="201"/>
      <c r="G47" s="201"/>
      <c r="H47" s="201"/>
      <c r="I47" s="202"/>
      <c r="J47" s="456"/>
      <c r="K47" s="457"/>
      <c r="L47" s="457"/>
      <c r="M47" s="458"/>
      <c r="P47" s="59" t="s">
        <v>138</v>
      </c>
      <c r="Q47" s="102" t="s">
        <v>139</v>
      </c>
    </row>
    <row r="48" spans="2:17" ht="22.5" customHeight="1">
      <c r="B48" s="482"/>
      <c r="C48" s="462" t="str">
        <f>IFERROR(VLOOKUP(C46&amp;D46&amp;E46,P:Q,2,0),"")</f>
        <v/>
      </c>
      <c r="D48" s="463"/>
      <c r="E48" s="464"/>
      <c r="F48" s="201"/>
      <c r="G48" s="201"/>
      <c r="H48" s="201"/>
      <c r="I48" s="202"/>
      <c r="J48" s="456"/>
      <c r="K48" s="457"/>
      <c r="L48" s="457"/>
      <c r="M48" s="458"/>
      <c r="P48" s="59" t="s">
        <v>141</v>
      </c>
      <c r="Q48" s="102" t="s">
        <v>142</v>
      </c>
    </row>
    <row r="49" spans="2:17" ht="22.5" customHeight="1" thickBot="1">
      <c r="B49" s="483"/>
      <c r="C49" s="465"/>
      <c r="D49" s="466"/>
      <c r="E49" s="467"/>
      <c r="F49" s="203"/>
      <c r="G49" s="203"/>
      <c r="H49" s="203"/>
      <c r="I49" s="204"/>
      <c r="J49" s="459"/>
      <c r="K49" s="460"/>
      <c r="L49" s="460"/>
      <c r="M49" s="461"/>
      <c r="P49" s="59" t="s">
        <v>144</v>
      </c>
      <c r="Q49" s="102" t="s">
        <v>145</v>
      </c>
    </row>
    <row r="50" spans="2:17" ht="5.25" customHeight="1">
      <c r="B50" s="18"/>
      <c r="C50" s="18"/>
      <c r="D50" s="18"/>
      <c r="E50" s="18"/>
      <c r="F50" s="18"/>
      <c r="P50" s="59" t="s">
        <v>147</v>
      </c>
      <c r="Q50" s="102" t="s">
        <v>148</v>
      </c>
    </row>
    <row r="51" spans="2:17">
      <c r="B51" s="16" t="s">
        <v>134</v>
      </c>
      <c r="C51" s="16"/>
      <c r="D51" s="16" t="s">
        <v>135</v>
      </c>
      <c r="F51" s="16"/>
      <c r="G51" s="16"/>
      <c r="H51" s="16"/>
      <c r="I51" s="16"/>
      <c r="J51" s="16"/>
      <c r="K51" s="16"/>
      <c r="L51" s="16"/>
      <c r="M51" s="16"/>
      <c r="P51" s="59" t="s">
        <v>150</v>
      </c>
      <c r="Q51" s="102" t="s">
        <v>151</v>
      </c>
    </row>
    <row r="52" spans="2:17">
      <c r="D52" s="16" t="s">
        <v>562</v>
      </c>
      <c r="F52" s="16"/>
      <c r="G52" s="16"/>
      <c r="H52" s="16"/>
      <c r="I52" s="16"/>
      <c r="J52" s="16"/>
      <c r="K52" s="16"/>
      <c r="L52" s="16"/>
      <c r="M52" s="16"/>
      <c r="P52" s="59" t="s">
        <v>153</v>
      </c>
      <c r="Q52" s="102" t="s">
        <v>154</v>
      </c>
    </row>
    <row r="53" spans="2:17">
      <c r="D53" s="16" t="s">
        <v>140</v>
      </c>
      <c r="F53" s="16"/>
      <c r="G53" s="16"/>
      <c r="H53" s="16"/>
      <c r="I53" s="16"/>
      <c r="J53" s="16"/>
      <c r="K53" s="16"/>
      <c r="L53" s="16"/>
      <c r="M53" s="16"/>
      <c r="P53" s="59" t="s">
        <v>155</v>
      </c>
      <c r="Q53" s="102" t="s">
        <v>156</v>
      </c>
    </row>
    <row r="54" spans="2:17">
      <c r="D54" s="16" t="s">
        <v>143</v>
      </c>
      <c r="F54" s="16"/>
      <c r="G54" s="16"/>
      <c r="H54" s="16"/>
      <c r="I54" s="16"/>
      <c r="J54" s="16"/>
      <c r="K54" s="16"/>
      <c r="L54" s="16"/>
      <c r="M54" s="16"/>
      <c r="P54" s="59" t="s">
        <v>157</v>
      </c>
      <c r="Q54" s="102" t="s">
        <v>158</v>
      </c>
    </row>
    <row r="55" spans="2:17">
      <c r="D55" s="16" t="s">
        <v>146</v>
      </c>
      <c r="F55" s="16"/>
      <c r="G55" s="16"/>
      <c r="H55" s="16"/>
      <c r="I55" s="16"/>
      <c r="J55" s="16"/>
      <c r="K55" s="16"/>
      <c r="L55" s="16"/>
      <c r="M55" s="16"/>
      <c r="P55" s="59" t="s">
        <v>159</v>
      </c>
      <c r="Q55" s="102" t="s">
        <v>160</v>
      </c>
    </row>
    <row r="56" spans="2:17">
      <c r="D56" s="16" t="s">
        <v>149</v>
      </c>
      <c r="F56" s="16"/>
      <c r="G56" s="16"/>
      <c r="H56" s="16"/>
      <c r="I56" s="16"/>
      <c r="J56" s="16"/>
      <c r="K56" s="16"/>
      <c r="L56" s="16"/>
      <c r="M56" s="16"/>
      <c r="P56" s="59" t="s">
        <v>161</v>
      </c>
      <c r="Q56" s="102" t="s">
        <v>162</v>
      </c>
    </row>
    <row r="57" spans="2:17">
      <c r="D57" s="16" t="s">
        <v>152</v>
      </c>
      <c r="F57" s="16"/>
      <c r="G57" s="16"/>
      <c r="H57" s="16"/>
      <c r="I57" s="16"/>
      <c r="J57" s="16"/>
      <c r="K57" s="16"/>
      <c r="L57" s="16"/>
      <c r="M57" s="16"/>
      <c r="P57" s="59" t="s">
        <v>163</v>
      </c>
      <c r="Q57" s="102" t="s">
        <v>164</v>
      </c>
    </row>
    <row r="58" spans="2:17">
      <c r="P58" s="59" t="s">
        <v>165</v>
      </c>
      <c r="Q58" s="102" t="s">
        <v>166</v>
      </c>
    </row>
    <row r="59" spans="2:17">
      <c r="P59" s="59" t="s">
        <v>167</v>
      </c>
      <c r="Q59" s="102" t="s">
        <v>168</v>
      </c>
    </row>
    <row r="60" spans="2:17">
      <c r="P60" s="59" t="s">
        <v>169</v>
      </c>
      <c r="Q60" s="102" t="s">
        <v>170</v>
      </c>
    </row>
    <row r="61" spans="2:17">
      <c r="P61" s="59" t="s">
        <v>171</v>
      </c>
      <c r="Q61" s="102" t="s">
        <v>172</v>
      </c>
    </row>
    <row r="62" spans="2:17">
      <c r="P62" s="59" t="s">
        <v>173</v>
      </c>
      <c r="Q62" s="102" t="s">
        <v>174</v>
      </c>
    </row>
    <row r="63" spans="2:17">
      <c r="P63" s="59" t="s">
        <v>175</v>
      </c>
      <c r="Q63" s="102" t="s">
        <v>176</v>
      </c>
    </row>
    <row r="64" spans="2:17">
      <c r="P64" s="59" t="s">
        <v>177</v>
      </c>
      <c r="Q64" s="102" t="s">
        <v>178</v>
      </c>
    </row>
    <row r="65" spans="16:17">
      <c r="P65" s="59" t="s">
        <v>179</v>
      </c>
      <c r="Q65" s="102" t="s">
        <v>180</v>
      </c>
    </row>
    <row r="66" spans="16:17">
      <c r="P66" s="59" t="s">
        <v>181</v>
      </c>
      <c r="Q66" s="102" t="s">
        <v>182</v>
      </c>
    </row>
    <row r="67" spans="16:17">
      <c r="P67" s="59" t="s">
        <v>183</v>
      </c>
      <c r="Q67" s="102" t="s">
        <v>184</v>
      </c>
    </row>
    <row r="68" spans="16:17">
      <c r="P68" s="59" t="s">
        <v>185</v>
      </c>
      <c r="Q68" s="102" t="s">
        <v>186</v>
      </c>
    </row>
    <row r="69" spans="16:17">
      <c r="P69" s="59" t="s">
        <v>187</v>
      </c>
      <c r="Q69" s="102" t="s">
        <v>188</v>
      </c>
    </row>
    <row r="70" spans="16:17">
      <c r="P70" s="59" t="s">
        <v>189</v>
      </c>
      <c r="Q70" s="102" t="s">
        <v>190</v>
      </c>
    </row>
    <row r="71" spans="16:17">
      <c r="P71" s="59" t="s">
        <v>191</v>
      </c>
      <c r="Q71" s="102" t="s">
        <v>192</v>
      </c>
    </row>
    <row r="72" spans="16:17">
      <c r="P72" s="59" t="s">
        <v>193</v>
      </c>
      <c r="Q72" s="102" t="s">
        <v>194</v>
      </c>
    </row>
    <row r="73" spans="16:17">
      <c r="P73" s="59" t="s">
        <v>195</v>
      </c>
      <c r="Q73" s="102" t="s">
        <v>196</v>
      </c>
    </row>
    <row r="74" spans="16:17">
      <c r="P74" s="59" t="s">
        <v>197</v>
      </c>
      <c r="Q74" s="102" t="s">
        <v>198</v>
      </c>
    </row>
    <row r="75" spans="16:17">
      <c r="P75" s="59" t="s">
        <v>199</v>
      </c>
      <c r="Q75" s="102" t="s">
        <v>200</v>
      </c>
    </row>
    <row r="76" spans="16:17">
      <c r="P76" s="59" t="s">
        <v>201</v>
      </c>
      <c r="Q76" s="102" t="s">
        <v>202</v>
      </c>
    </row>
    <row r="77" spans="16:17">
      <c r="P77" s="59" t="s">
        <v>203</v>
      </c>
      <c r="Q77" s="102" t="s">
        <v>204</v>
      </c>
    </row>
    <row r="78" spans="16:17">
      <c r="P78" s="59" t="s">
        <v>205</v>
      </c>
      <c r="Q78" s="102" t="s">
        <v>206</v>
      </c>
    </row>
    <row r="79" spans="16:17">
      <c r="P79" s="59" t="s">
        <v>207</v>
      </c>
      <c r="Q79" s="102" t="s">
        <v>208</v>
      </c>
    </row>
    <row r="80" spans="16:17">
      <c r="P80" s="59" t="s">
        <v>209</v>
      </c>
      <c r="Q80" s="102" t="s">
        <v>210</v>
      </c>
    </row>
    <row r="81" spans="16:17">
      <c r="P81" s="59" t="s">
        <v>211</v>
      </c>
      <c r="Q81" s="102" t="s">
        <v>212</v>
      </c>
    </row>
    <row r="82" spans="16:17">
      <c r="P82" s="59" t="s">
        <v>213</v>
      </c>
      <c r="Q82" s="102" t="s">
        <v>214</v>
      </c>
    </row>
    <row r="83" spans="16:17">
      <c r="P83" s="59" t="s">
        <v>215</v>
      </c>
      <c r="Q83" s="102" t="s">
        <v>216</v>
      </c>
    </row>
    <row r="84" spans="16:17">
      <c r="P84" s="59" t="s">
        <v>217</v>
      </c>
      <c r="Q84" s="102" t="s">
        <v>218</v>
      </c>
    </row>
    <row r="85" spans="16:17">
      <c r="P85" s="59" t="s">
        <v>219</v>
      </c>
      <c r="Q85" s="102" t="s">
        <v>220</v>
      </c>
    </row>
    <row r="86" spans="16:17">
      <c r="P86" s="59" t="s">
        <v>221</v>
      </c>
      <c r="Q86" s="102" t="s">
        <v>222</v>
      </c>
    </row>
    <row r="87" spans="16:17">
      <c r="P87" s="59" t="s">
        <v>223</v>
      </c>
      <c r="Q87" s="102" t="s">
        <v>224</v>
      </c>
    </row>
    <row r="88" spans="16:17">
      <c r="P88" s="59" t="s">
        <v>225</v>
      </c>
      <c r="Q88" s="102" t="s">
        <v>226</v>
      </c>
    </row>
    <row r="89" spans="16:17">
      <c r="P89" s="59" t="s">
        <v>227</v>
      </c>
      <c r="Q89" s="102" t="s">
        <v>228</v>
      </c>
    </row>
    <row r="90" spans="16:17">
      <c r="P90" s="59" t="s">
        <v>229</v>
      </c>
      <c r="Q90" s="102" t="s">
        <v>230</v>
      </c>
    </row>
    <row r="91" spans="16:17">
      <c r="P91" s="59" t="s">
        <v>231</v>
      </c>
      <c r="Q91" s="102" t="s">
        <v>232</v>
      </c>
    </row>
    <row r="92" spans="16:17">
      <c r="P92" s="59" t="s">
        <v>233</v>
      </c>
      <c r="Q92" s="102" t="s">
        <v>234</v>
      </c>
    </row>
    <row r="93" spans="16:17">
      <c r="P93" s="59" t="s">
        <v>235</v>
      </c>
      <c r="Q93" s="102" t="s">
        <v>236</v>
      </c>
    </row>
    <row r="94" spans="16:17">
      <c r="P94" s="59" t="s">
        <v>237</v>
      </c>
      <c r="Q94" s="102" t="s">
        <v>238</v>
      </c>
    </row>
    <row r="95" spans="16:17">
      <c r="P95" s="59" t="s">
        <v>239</v>
      </c>
      <c r="Q95" s="102" t="s">
        <v>240</v>
      </c>
    </row>
    <row r="96" spans="16:17">
      <c r="P96" s="59" t="s">
        <v>241</v>
      </c>
      <c r="Q96" s="102" t="s">
        <v>242</v>
      </c>
    </row>
    <row r="97" spans="16:17">
      <c r="P97" s="59" t="s">
        <v>243</v>
      </c>
      <c r="Q97" s="102" t="s">
        <v>244</v>
      </c>
    </row>
    <row r="98" spans="16:17">
      <c r="P98" s="59" t="s">
        <v>245</v>
      </c>
      <c r="Q98" s="102" t="s">
        <v>246</v>
      </c>
    </row>
    <row r="99" spans="16:17">
      <c r="P99" s="59" t="s">
        <v>247</v>
      </c>
      <c r="Q99" s="102" t="s">
        <v>248</v>
      </c>
    </row>
    <row r="100" spans="16:17">
      <c r="P100" s="59" t="s">
        <v>249</v>
      </c>
      <c r="Q100" s="102" t="s">
        <v>250</v>
      </c>
    </row>
    <row r="101" spans="16:17">
      <c r="P101" s="59" t="s">
        <v>251</v>
      </c>
      <c r="Q101" s="102" t="s">
        <v>252</v>
      </c>
    </row>
    <row r="102" spans="16:17">
      <c r="P102" s="59" t="s">
        <v>253</v>
      </c>
      <c r="Q102" s="102" t="s">
        <v>254</v>
      </c>
    </row>
    <row r="103" spans="16:17">
      <c r="P103" s="59" t="s">
        <v>255</v>
      </c>
      <c r="Q103" s="102" t="s">
        <v>256</v>
      </c>
    </row>
    <row r="104" spans="16:17">
      <c r="P104" s="59" t="s">
        <v>257</v>
      </c>
      <c r="Q104" s="102" t="s">
        <v>258</v>
      </c>
    </row>
    <row r="105" spans="16:17">
      <c r="P105" s="59" t="s">
        <v>259</v>
      </c>
      <c r="Q105" s="102" t="s">
        <v>260</v>
      </c>
    </row>
    <row r="106" spans="16:17">
      <c r="P106" s="59" t="s">
        <v>261</v>
      </c>
      <c r="Q106" s="102" t="s">
        <v>262</v>
      </c>
    </row>
    <row r="107" spans="16:17">
      <c r="P107" s="59" t="s">
        <v>263</v>
      </c>
      <c r="Q107" s="102" t="s">
        <v>264</v>
      </c>
    </row>
    <row r="108" spans="16:17">
      <c r="P108" s="59" t="s">
        <v>265</v>
      </c>
      <c r="Q108" s="102" t="s">
        <v>266</v>
      </c>
    </row>
    <row r="109" spans="16:17">
      <c r="P109" s="59" t="s">
        <v>267</v>
      </c>
      <c r="Q109" s="102" t="s">
        <v>268</v>
      </c>
    </row>
    <row r="110" spans="16:17">
      <c r="P110" s="59" t="s">
        <v>269</v>
      </c>
      <c r="Q110" s="102" t="s">
        <v>270</v>
      </c>
    </row>
    <row r="111" spans="16:17">
      <c r="P111" s="59" t="s">
        <v>271</v>
      </c>
      <c r="Q111" s="102" t="s">
        <v>272</v>
      </c>
    </row>
    <row r="112" spans="16:17">
      <c r="P112" s="59" t="s">
        <v>273</v>
      </c>
      <c r="Q112" s="102" t="s">
        <v>274</v>
      </c>
    </row>
    <row r="113" spans="16:17">
      <c r="P113" s="59" t="s">
        <v>275</v>
      </c>
      <c r="Q113" s="102" t="s">
        <v>276</v>
      </c>
    </row>
    <row r="114" spans="16:17">
      <c r="P114" s="59" t="s">
        <v>277</v>
      </c>
      <c r="Q114" s="102" t="s">
        <v>278</v>
      </c>
    </row>
    <row r="115" spans="16:17">
      <c r="P115" s="59" t="s">
        <v>279</v>
      </c>
      <c r="Q115" s="102" t="s">
        <v>280</v>
      </c>
    </row>
    <row r="116" spans="16:17">
      <c r="P116" s="59" t="s">
        <v>281</v>
      </c>
      <c r="Q116" s="102" t="s">
        <v>282</v>
      </c>
    </row>
    <row r="117" spans="16:17">
      <c r="P117" s="59" t="s">
        <v>283</v>
      </c>
      <c r="Q117" s="102" t="s">
        <v>284</v>
      </c>
    </row>
    <row r="118" spans="16:17">
      <c r="P118" s="59" t="s">
        <v>285</v>
      </c>
      <c r="Q118" s="102" t="s">
        <v>286</v>
      </c>
    </row>
    <row r="119" spans="16:17">
      <c r="P119" s="59" t="s">
        <v>287</v>
      </c>
      <c r="Q119" s="102" t="s">
        <v>288</v>
      </c>
    </row>
    <row r="120" spans="16:17">
      <c r="P120" s="59" t="s">
        <v>289</v>
      </c>
      <c r="Q120" s="102" t="s">
        <v>290</v>
      </c>
    </row>
    <row r="121" spans="16:17">
      <c r="P121" s="59" t="s">
        <v>291</v>
      </c>
      <c r="Q121" s="102" t="s">
        <v>292</v>
      </c>
    </row>
    <row r="122" spans="16:17">
      <c r="P122" s="59" t="s">
        <v>293</v>
      </c>
      <c r="Q122" s="102" t="s">
        <v>294</v>
      </c>
    </row>
    <row r="123" spans="16:17">
      <c r="P123" s="59" t="s">
        <v>295</v>
      </c>
      <c r="Q123" s="102" t="s">
        <v>296</v>
      </c>
    </row>
    <row r="124" spans="16:17">
      <c r="P124" s="59" t="s">
        <v>297</v>
      </c>
      <c r="Q124" s="102" t="s">
        <v>298</v>
      </c>
    </row>
    <row r="125" spans="16:17">
      <c r="P125" s="59" t="s">
        <v>299</v>
      </c>
      <c r="Q125" s="102" t="s">
        <v>300</v>
      </c>
    </row>
    <row r="126" spans="16:17">
      <c r="P126" s="59" t="s">
        <v>302</v>
      </c>
      <c r="Q126" s="102" t="s">
        <v>303</v>
      </c>
    </row>
    <row r="127" spans="16:17">
      <c r="P127" s="59" t="s">
        <v>304</v>
      </c>
      <c r="Q127" s="102" t="s">
        <v>305</v>
      </c>
    </row>
    <row r="128" spans="16:17">
      <c r="P128" s="59" t="s">
        <v>309</v>
      </c>
      <c r="Q128" s="102" t="s">
        <v>310</v>
      </c>
    </row>
    <row r="129" spans="16:17">
      <c r="P129" s="59" t="s">
        <v>311</v>
      </c>
      <c r="Q129" s="102" t="s">
        <v>312</v>
      </c>
    </row>
    <row r="130" spans="16:17">
      <c r="P130" s="59" t="s">
        <v>313</v>
      </c>
      <c r="Q130" s="102" t="s">
        <v>314</v>
      </c>
    </row>
    <row r="131" spans="16:17">
      <c r="P131" s="59" t="s">
        <v>315</v>
      </c>
      <c r="Q131" s="102" t="s">
        <v>316</v>
      </c>
    </row>
    <row r="132" spans="16:17">
      <c r="P132" s="59" t="s">
        <v>317</v>
      </c>
      <c r="Q132" s="102" t="s">
        <v>318</v>
      </c>
    </row>
    <row r="133" spans="16:17">
      <c r="P133" s="59" t="s">
        <v>319</v>
      </c>
      <c r="Q133" s="102" t="s">
        <v>320</v>
      </c>
    </row>
    <row r="134" spans="16:17">
      <c r="P134" s="59" t="s">
        <v>321</v>
      </c>
      <c r="Q134" s="102" t="s">
        <v>301</v>
      </c>
    </row>
    <row r="135" spans="16:17">
      <c r="P135" s="59" t="s">
        <v>322</v>
      </c>
      <c r="Q135" s="102" t="s">
        <v>323</v>
      </c>
    </row>
    <row r="136" spans="16:17">
      <c r="P136" s="59" t="s">
        <v>324</v>
      </c>
      <c r="Q136" s="102" t="s">
        <v>325</v>
      </c>
    </row>
    <row r="137" spans="16:17">
      <c r="P137" s="59" t="s">
        <v>326</v>
      </c>
      <c r="Q137" s="102" t="s">
        <v>327</v>
      </c>
    </row>
    <row r="138" spans="16:17">
      <c r="P138" s="59" t="s">
        <v>328</v>
      </c>
      <c r="Q138" s="102" t="s">
        <v>329</v>
      </c>
    </row>
    <row r="139" spans="16:17">
      <c r="P139" s="59" t="s">
        <v>330</v>
      </c>
      <c r="Q139" s="102" t="s">
        <v>331</v>
      </c>
    </row>
    <row r="140" spans="16:17">
      <c r="P140" s="59" t="s">
        <v>332</v>
      </c>
      <c r="Q140" s="102" t="s">
        <v>333</v>
      </c>
    </row>
    <row r="141" spans="16:17">
      <c r="P141" s="59" t="s">
        <v>334</v>
      </c>
      <c r="Q141" s="102" t="s">
        <v>335</v>
      </c>
    </row>
    <row r="142" spans="16:17">
      <c r="P142" s="59" t="s">
        <v>336</v>
      </c>
      <c r="Q142" s="102" t="s">
        <v>337</v>
      </c>
    </row>
    <row r="143" spans="16:17">
      <c r="P143" s="59" t="s">
        <v>338</v>
      </c>
      <c r="Q143" s="102" t="s">
        <v>339</v>
      </c>
    </row>
    <row r="144" spans="16:17">
      <c r="P144" s="59" t="s">
        <v>340</v>
      </c>
      <c r="Q144" s="102" t="s">
        <v>341</v>
      </c>
    </row>
    <row r="145" spans="16:17">
      <c r="P145" s="59" t="s">
        <v>342</v>
      </c>
      <c r="Q145" s="102" t="s">
        <v>343</v>
      </c>
    </row>
    <row r="146" spans="16:17">
      <c r="P146" s="59" t="s">
        <v>344</v>
      </c>
      <c r="Q146" s="102" t="s">
        <v>345</v>
      </c>
    </row>
    <row r="147" spans="16:17">
      <c r="P147" s="59" t="s">
        <v>346</v>
      </c>
      <c r="Q147" s="102" t="s">
        <v>347</v>
      </c>
    </row>
    <row r="148" spans="16:17">
      <c r="P148" s="59" t="s">
        <v>348</v>
      </c>
      <c r="Q148" s="102" t="s">
        <v>349</v>
      </c>
    </row>
    <row r="149" spans="16:17">
      <c r="P149" s="59" t="s">
        <v>350</v>
      </c>
      <c r="Q149" s="102" t="s">
        <v>351</v>
      </c>
    </row>
    <row r="150" spans="16:17">
      <c r="P150" s="59" t="s">
        <v>352</v>
      </c>
      <c r="Q150" s="102" t="s">
        <v>353</v>
      </c>
    </row>
    <row r="151" spans="16:17">
      <c r="P151" s="59" t="s">
        <v>354</v>
      </c>
      <c r="Q151" s="102" t="s">
        <v>355</v>
      </c>
    </row>
    <row r="152" spans="16:17">
      <c r="P152" s="59" t="s">
        <v>356</v>
      </c>
      <c r="Q152" s="102" t="s">
        <v>357</v>
      </c>
    </row>
    <row r="153" spans="16:17">
      <c r="P153" s="59" t="s">
        <v>358</v>
      </c>
      <c r="Q153" s="102" t="s">
        <v>359</v>
      </c>
    </row>
    <row r="154" spans="16:17">
      <c r="P154" s="59" t="s">
        <v>360</v>
      </c>
      <c r="Q154" s="102" t="s">
        <v>361</v>
      </c>
    </row>
    <row r="155" spans="16:17">
      <c r="P155" s="59" t="s">
        <v>362</v>
      </c>
      <c r="Q155" s="102" t="s">
        <v>363</v>
      </c>
    </row>
    <row r="156" spans="16:17">
      <c r="P156" s="59" t="s">
        <v>364</v>
      </c>
      <c r="Q156" s="102" t="s">
        <v>365</v>
      </c>
    </row>
    <row r="157" spans="16:17">
      <c r="P157" s="59" t="s">
        <v>366</v>
      </c>
      <c r="Q157" s="102" t="s">
        <v>367</v>
      </c>
    </row>
    <row r="158" spans="16:17">
      <c r="P158" s="59" t="s">
        <v>368</v>
      </c>
      <c r="Q158" s="102" t="s">
        <v>369</v>
      </c>
    </row>
    <row r="159" spans="16:17">
      <c r="P159" s="59" t="s">
        <v>370</v>
      </c>
      <c r="Q159" s="102" t="s">
        <v>371</v>
      </c>
    </row>
    <row r="160" spans="16:17">
      <c r="P160" s="59" t="s">
        <v>374</v>
      </c>
      <c r="Q160" s="102" t="s">
        <v>375</v>
      </c>
    </row>
    <row r="161" spans="16:17">
      <c r="P161" s="59" t="s">
        <v>376</v>
      </c>
      <c r="Q161" s="102" t="s">
        <v>377</v>
      </c>
    </row>
    <row r="162" spans="16:17">
      <c r="P162" s="59" t="s">
        <v>378</v>
      </c>
      <c r="Q162" s="102" t="s">
        <v>379</v>
      </c>
    </row>
    <row r="163" spans="16:17">
      <c r="P163" s="59" t="s">
        <v>380</v>
      </c>
      <c r="Q163" s="102" t="s">
        <v>381</v>
      </c>
    </row>
    <row r="164" spans="16:17">
      <c r="P164" s="59" t="s">
        <v>382</v>
      </c>
      <c r="Q164" s="102" t="s">
        <v>383</v>
      </c>
    </row>
    <row r="165" spans="16:17">
      <c r="P165" s="59" t="s">
        <v>384</v>
      </c>
      <c r="Q165" s="102" t="s">
        <v>385</v>
      </c>
    </row>
    <row r="166" spans="16:17">
      <c r="P166" s="59" t="s">
        <v>386</v>
      </c>
      <c r="Q166" s="102" t="s">
        <v>387</v>
      </c>
    </row>
    <row r="167" spans="16:17">
      <c r="P167" s="59" t="s">
        <v>388</v>
      </c>
      <c r="Q167" s="102" t="s">
        <v>389</v>
      </c>
    </row>
    <row r="168" spans="16:17">
      <c r="P168" s="59" t="s">
        <v>390</v>
      </c>
      <c r="Q168" s="102" t="s">
        <v>391</v>
      </c>
    </row>
    <row r="169" spans="16:17">
      <c r="P169" s="59" t="s">
        <v>392</v>
      </c>
      <c r="Q169" s="102" t="s">
        <v>307</v>
      </c>
    </row>
    <row r="170" spans="16:17">
      <c r="P170" s="59" t="s">
        <v>393</v>
      </c>
      <c r="Q170" s="102" t="s">
        <v>308</v>
      </c>
    </row>
    <row r="171" spans="16:17">
      <c r="P171" s="59" t="s">
        <v>394</v>
      </c>
      <c r="Q171" s="102" t="s">
        <v>395</v>
      </c>
    </row>
    <row r="172" spans="16:17">
      <c r="P172" s="59" t="s">
        <v>396</v>
      </c>
      <c r="Q172" s="102" t="s">
        <v>397</v>
      </c>
    </row>
    <row r="173" spans="16:17">
      <c r="P173" s="59" t="s">
        <v>398</v>
      </c>
      <c r="Q173" s="102" t="s">
        <v>399</v>
      </c>
    </row>
    <row r="174" spans="16:17">
      <c r="P174" s="59" t="s">
        <v>400</v>
      </c>
      <c r="Q174" s="102" t="s">
        <v>401</v>
      </c>
    </row>
    <row r="175" spans="16:17">
      <c r="P175" s="59" t="s">
        <v>402</v>
      </c>
      <c r="Q175" s="102" t="s">
        <v>403</v>
      </c>
    </row>
    <row r="176" spans="16:17">
      <c r="P176" s="59" t="s">
        <v>404</v>
      </c>
      <c r="Q176" s="102" t="s">
        <v>405</v>
      </c>
    </row>
    <row r="177" spans="16:18">
      <c r="P177" s="59" t="s">
        <v>406</v>
      </c>
      <c r="Q177" s="102" t="s">
        <v>306</v>
      </c>
    </row>
    <row r="178" spans="16:18">
      <c r="P178" s="59" t="s">
        <v>407</v>
      </c>
      <c r="Q178" s="102" t="s">
        <v>408</v>
      </c>
    </row>
    <row r="179" spans="16:18">
      <c r="P179" s="59" t="s">
        <v>409</v>
      </c>
      <c r="Q179" s="102" t="s">
        <v>372</v>
      </c>
    </row>
    <row r="180" spans="16:18">
      <c r="P180" s="59" t="s">
        <v>410</v>
      </c>
      <c r="Q180" s="102" t="s">
        <v>411</v>
      </c>
    </row>
    <row r="181" spans="16:18">
      <c r="P181" s="59" t="s">
        <v>412</v>
      </c>
      <c r="Q181" s="102" t="s">
        <v>373</v>
      </c>
    </row>
    <row r="182" spans="16:18">
      <c r="P182" s="59" t="s">
        <v>413</v>
      </c>
      <c r="Q182" s="102" t="s">
        <v>414</v>
      </c>
    </row>
    <row r="183" spans="16:18">
      <c r="P183" s="59" t="s">
        <v>415</v>
      </c>
      <c r="Q183" s="102" t="s">
        <v>416</v>
      </c>
    </row>
    <row r="184" spans="16:18">
      <c r="P184" s="59" t="s">
        <v>417</v>
      </c>
      <c r="Q184" s="102" t="s">
        <v>418</v>
      </c>
    </row>
    <row r="185" spans="16:18">
      <c r="P185" s="59" t="s">
        <v>419</v>
      </c>
      <c r="Q185" s="102" t="s">
        <v>420</v>
      </c>
    </row>
    <row r="186" spans="16:18">
      <c r="P186" s="59" t="s">
        <v>421</v>
      </c>
      <c r="Q186" s="102" t="s">
        <v>422</v>
      </c>
    </row>
    <row r="187" spans="16:18">
      <c r="P187" s="59" t="s">
        <v>722</v>
      </c>
      <c r="Q187" s="102" t="s">
        <v>715</v>
      </c>
      <c r="R187" s="15" t="s">
        <v>715</v>
      </c>
    </row>
    <row r="188" spans="16:18">
      <c r="P188" s="59" t="s">
        <v>723</v>
      </c>
      <c r="Q188" s="102" t="s">
        <v>716</v>
      </c>
      <c r="R188" s="15" t="s">
        <v>716</v>
      </c>
    </row>
    <row r="189" spans="16:18">
      <c r="P189" s="59" t="s">
        <v>724</v>
      </c>
      <c r="Q189" s="102" t="s">
        <v>717</v>
      </c>
      <c r="R189" s="15" t="s">
        <v>717</v>
      </c>
    </row>
    <row r="190" spans="16:18">
      <c r="P190" s="59" t="s">
        <v>725</v>
      </c>
      <c r="Q190" s="102" t="s">
        <v>718</v>
      </c>
      <c r="R190" s="15" t="s">
        <v>718</v>
      </c>
    </row>
    <row r="191" spans="16:18">
      <c r="P191" s="59" t="s">
        <v>726</v>
      </c>
      <c r="Q191" s="102" t="s">
        <v>719</v>
      </c>
      <c r="R191" s="15" t="s">
        <v>719</v>
      </c>
    </row>
    <row r="192" spans="16:18">
      <c r="P192" s="59" t="s">
        <v>727</v>
      </c>
      <c r="Q192" s="102" t="s">
        <v>720</v>
      </c>
      <c r="R192" s="15" t="s">
        <v>720</v>
      </c>
    </row>
    <row r="193" spans="16:18">
      <c r="P193" s="59" t="s">
        <v>728</v>
      </c>
      <c r="Q193" s="102" t="s">
        <v>721</v>
      </c>
      <c r="R193" s="15" t="s">
        <v>721</v>
      </c>
    </row>
  </sheetData>
  <sheetProtection selectLockedCells="1"/>
  <mergeCells count="83">
    <mergeCell ref="C7:E7"/>
    <mergeCell ref="F5:F6"/>
    <mergeCell ref="H6:H7"/>
    <mergeCell ref="J4:M7"/>
    <mergeCell ref="I6:I7"/>
    <mergeCell ref="C5:D6"/>
    <mergeCell ref="B2:M2"/>
    <mergeCell ref="C4:F4"/>
    <mergeCell ref="H4:I4"/>
    <mergeCell ref="H5:I5"/>
    <mergeCell ref="B42:B45"/>
    <mergeCell ref="G4:G7"/>
    <mergeCell ref="G8:G9"/>
    <mergeCell ref="G11:G12"/>
    <mergeCell ref="E30:E31"/>
    <mergeCell ref="B34:B37"/>
    <mergeCell ref="C8:D8"/>
    <mergeCell ref="C11:E11"/>
    <mergeCell ref="B4:B7"/>
    <mergeCell ref="B8:B13"/>
    <mergeCell ref="B14:B17"/>
    <mergeCell ref="D9:D10"/>
    <mergeCell ref="B46:B49"/>
    <mergeCell ref="C9:C10"/>
    <mergeCell ref="C14:C15"/>
    <mergeCell ref="C18:C19"/>
    <mergeCell ref="C22:C23"/>
    <mergeCell ref="C26:C27"/>
    <mergeCell ref="C30:C31"/>
    <mergeCell ref="C34:C35"/>
    <mergeCell ref="C38:C39"/>
    <mergeCell ref="C42:C43"/>
    <mergeCell ref="C46:C47"/>
    <mergeCell ref="B18:B21"/>
    <mergeCell ref="B22:B25"/>
    <mergeCell ref="B26:B29"/>
    <mergeCell ref="B30:B33"/>
    <mergeCell ref="B38:B41"/>
    <mergeCell ref="D14:D15"/>
    <mergeCell ref="D34:D35"/>
    <mergeCell ref="E5:E6"/>
    <mergeCell ref="E9:E10"/>
    <mergeCell ref="J22:M25"/>
    <mergeCell ref="C24:E25"/>
    <mergeCell ref="C16:E17"/>
    <mergeCell ref="D18:D19"/>
    <mergeCell ref="D22:D23"/>
    <mergeCell ref="E18:E19"/>
    <mergeCell ref="E22:E23"/>
    <mergeCell ref="J8:M13"/>
    <mergeCell ref="C12:E13"/>
    <mergeCell ref="J14:M17"/>
    <mergeCell ref="J18:M21"/>
    <mergeCell ref="C20:E21"/>
    <mergeCell ref="H8:H9"/>
    <mergeCell ref="H11:H12"/>
    <mergeCell ref="I8:I9"/>
    <mergeCell ref="I11:I12"/>
    <mergeCell ref="F8:F9"/>
    <mergeCell ref="F11:F12"/>
    <mergeCell ref="E14:E15"/>
    <mergeCell ref="J46:M49"/>
    <mergeCell ref="C48:E49"/>
    <mergeCell ref="C44:E45"/>
    <mergeCell ref="J42:M45"/>
    <mergeCell ref="J30:M33"/>
    <mergeCell ref="C32:E33"/>
    <mergeCell ref="J34:M37"/>
    <mergeCell ref="C36:E37"/>
    <mergeCell ref="J38:M41"/>
    <mergeCell ref="C40:E41"/>
    <mergeCell ref="D38:D39"/>
    <mergeCell ref="D42:D43"/>
    <mergeCell ref="D46:D47"/>
    <mergeCell ref="E42:E43"/>
    <mergeCell ref="E46:E47"/>
    <mergeCell ref="D30:D31"/>
    <mergeCell ref="E34:E35"/>
    <mergeCell ref="E38:E39"/>
    <mergeCell ref="J26:M29"/>
    <mergeCell ref="C28:E29"/>
    <mergeCell ref="E26:E27"/>
    <mergeCell ref="D26:D27"/>
  </mergeCells>
  <phoneticPr fontId="39"/>
  <conditionalFormatting sqref="F14:H14">
    <cfRule type="expression" dxfId="26" priority="137">
      <formula>$C14=""</formula>
    </cfRule>
    <cfRule type="notContainsBlanks" dxfId="25" priority="138">
      <formula>LEN(TRIM(F14))&gt;0</formula>
    </cfRule>
    <cfRule type="notContainsBlanks" dxfId="24" priority="167">
      <formula>LEN(TRIM(F14))&gt;0</formula>
    </cfRule>
  </conditionalFormatting>
  <conditionalFormatting sqref="F8:I9">
    <cfRule type="notContainsBlanks" dxfId="23" priority="139">
      <formula>LEN(TRIM(F8))&gt;0</formula>
    </cfRule>
    <cfRule type="expression" dxfId="22" priority="140">
      <formula>$C$9=""</formula>
    </cfRule>
    <cfRule type="notContainsBlanks" dxfId="21" priority="141">
      <formula>LEN(TRIM(F8))&gt;0</formula>
    </cfRule>
  </conditionalFormatting>
  <conditionalFormatting sqref="F46:I46">
    <cfRule type="expression" dxfId="20" priority="10">
      <formula>$C46=""</formula>
    </cfRule>
    <cfRule type="notContainsBlanks" dxfId="19" priority="11">
      <formula>LEN(TRIM(F46))&gt;0</formula>
    </cfRule>
    <cfRule type="notContainsBlanks" dxfId="18" priority="12">
      <formula>LEN(TRIM(F46))&gt;0</formula>
    </cfRule>
  </conditionalFormatting>
  <conditionalFormatting sqref="G14:H14">
    <cfRule type="expression" dxfId="17" priority="127">
      <formula>$C$14=""</formula>
    </cfRule>
    <cfRule type="notContainsBlanks" dxfId="16" priority="128">
      <formula>LEN(TRIM(G14))&gt;0</formula>
    </cfRule>
    <cfRule type="notContainsBlanks" dxfId="15" priority="129">
      <formula>LEN(TRIM(G14))&gt;0</formula>
    </cfRule>
  </conditionalFormatting>
  <conditionalFormatting sqref="I14 F18:I18 F22:I22 F26:I26 F30:I30 F34:I34 F38:I38 F42:I42">
    <cfRule type="expression" dxfId="14" priority="1">
      <formula>$C14=""</formula>
    </cfRule>
    <cfRule type="notContainsBlanks" dxfId="13" priority="2">
      <formula>LEN(TRIM(F14))&gt;0</formula>
    </cfRule>
    <cfRule type="notContainsBlanks" dxfId="12" priority="3">
      <formula>LEN(TRIM(F14))&gt;0</formula>
    </cfRule>
  </conditionalFormatting>
  <conditionalFormatting sqref="J8:M13">
    <cfRule type="expression" dxfId="11" priority="164">
      <formula>$C$9=""</formula>
    </cfRule>
    <cfRule type="notContainsBlanks" dxfId="10" priority="166">
      <formula>LEN(TRIM(J8))&gt;0</formula>
    </cfRule>
  </conditionalFormatting>
  <conditionalFormatting sqref="J8:M49">
    <cfRule type="notContainsBlanks" dxfId="9" priority="151">
      <formula>LEN(TRIM(J8))&gt;0</formula>
    </cfRule>
  </conditionalFormatting>
  <conditionalFormatting sqref="J14:M17">
    <cfRule type="expression" dxfId="8" priority="160">
      <formula>$C$14=""</formula>
    </cfRule>
  </conditionalFormatting>
  <conditionalFormatting sqref="J18:M21">
    <cfRule type="expression" dxfId="7" priority="159">
      <formula>$C$18=""</formula>
    </cfRule>
  </conditionalFormatting>
  <conditionalFormatting sqref="J22:M25">
    <cfRule type="expression" dxfId="6" priority="158">
      <formula>$C$22=""</formula>
    </cfRule>
  </conditionalFormatting>
  <conditionalFormatting sqref="J26:M29">
    <cfRule type="expression" dxfId="5" priority="157">
      <formula>$C$26=""</formula>
    </cfRule>
  </conditionalFormatting>
  <conditionalFormatting sqref="J30:M33">
    <cfRule type="expression" dxfId="4" priority="156">
      <formula>$C$30=""</formula>
    </cfRule>
  </conditionalFormatting>
  <conditionalFormatting sqref="J34:M37">
    <cfRule type="expression" dxfId="3" priority="155">
      <formula>$C$34=""</formula>
    </cfRule>
  </conditionalFormatting>
  <conditionalFormatting sqref="J38:M41">
    <cfRule type="expression" dxfId="2" priority="154">
      <formula>$C$38=""</formula>
    </cfRule>
  </conditionalFormatting>
  <conditionalFormatting sqref="J42:M45">
    <cfRule type="expression" dxfId="1" priority="153">
      <formula>$C$42=""</formula>
    </cfRule>
  </conditionalFormatting>
  <conditionalFormatting sqref="J46:M49">
    <cfRule type="expression" dxfId="0" priority="152">
      <formula>$C$46=""</formula>
    </cfRule>
  </conditionalFormatting>
  <dataValidations count="1">
    <dataValidation type="list" allowBlank="1" showInputMessage="1" showErrorMessage="1" sqref="J8:M49" xr:uid="{00000000-0002-0000-0300-000000000000}">
      <formula1>"有り,無し"</formula1>
    </dataValidation>
  </dataValidations>
  <pageMargins left="0.78680555555555598" right="3.8888888888888903E-2" top="0.35416666666666702" bottom="3.8888888888888903E-2" header="0.118055555555556" footer="0.118055555555556"/>
  <pageSetup paperSize="9" scale="69" firstPageNumber="0" orientation="portrait" useFirstPageNumber="1"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H34"/>
  <sheetViews>
    <sheetView showZeros="0" view="pageBreakPreview" zoomScale="80" zoomScaleNormal="70" zoomScaleSheetLayoutView="80" workbookViewId="0">
      <selection sqref="A1:H2"/>
    </sheetView>
  </sheetViews>
  <sheetFormatPr defaultColWidth="9" defaultRowHeight="19.5"/>
  <cols>
    <col min="1" max="16384" width="9" style="1"/>
  </cols>
  <sheetData>
    <row r="1" spans="1:8">
      <c r="A1" s="443" t="s">
        <v>479</v>
      </c>
      <c r="B1" s="443"/>
      <c r="C1" s="443"/>
      <c r="D1" s="443"/>
      <c r="E1" s="443"/>
      <c r="F1" s="443"/>
      <c r="G1" s="443"/>
      <c r="H1" s="443"/>
    </row>
    <row r="2" spans="1:8">
      <c r="A2" s="443"/>
      <c r="B2" s="443"/>
      <c r="C2" s="443"/>
      <c r="D2" s="443"/>
      <c r="E2" s="443"/>
      <c r="F2" s="443"/>
      <c r="G2" s="443"/>
      <c r="H2" s="443"/>
    </row>
    <row r="3" spans="1:8" ht="26.25" customHeight="1">
      <c r="A3" s="2"/>
      <c r="B3" s="2"/>
      <c r="C3" s="2"/>
      <c r="D3" s="2"/>
      <c r="E3" s="2"/>
      <c r="F3" s="2"/>
      <c r="G3" s="2"/>
      <c r="H3" s="2"/>
    </row>
    <row r="4" spans="1:8" ht="36.75" customHeight="1">
      <c r="A4" s="447" t="s">
        <v>480</v>
      </c>
      <c r="B4" s="447"/>
      <c r="C4" s="447"/>
      <c r="D4" s="447"/>
      <c r="E4" s="447"/>
      <c r="F4" s="447"/>
      <c r="G4" s="447"/>
      <c r="H4" s="447"/>
    </row>
    <row r="5" spans="1:8" ht="26.25" customHeight="1"/>
    <row r="6" spans="1:8">
      <c r="A6" s="3"/>
      <c r="B6" s="4"/>
      <c r="C6" s="4"/>
      <c r="D6" s="4"/>
      <c r="E6" s="4"/>
      <c r="F6" s="4"/>
      <c r="G6" s="4"/>
      <c r="H6" s="5"/>
    </row>
    <row r="7" spans="1:8">
      <c r="A7" s="6"/>
      <c r="B7" s="7"/>
      <c r="C7" s="7"/>
      <c r="D7" s="7"/>
      <c r="E7" s="7"/>
      <c r="F7" s="7"/>
      <c r="G7" s="7"/>
      <c r="H7" s="8"/>
    </row>
    <row r="8" spans="1:8">
      <c r="A8" s="6"/>
      <c r="B8" s="7"/>
      <c r="C8" s="7"/>
      <c r="D8" s="7"/>
      <c r="E8" s="7"/>
      <c r="F8" s="7"/>
      <c r="G8" s="7"/>
      <c r="H8" s="8"/>
    </row>
    <row r="9" spans="1:8">
      <c r="A9" s="6"/>
      <c r="B9" s="7"/>
      <c r="C9" s="7"/>
      <c r="D9" s="7"/>
      <c r="E9" s="7"/>
      <c r="F9" s="7"/>
      <c r="G9" s="7"/>
      <c r="H9" s="8"/>
    </row>
    <row r="10" spans="1:8">
      <c r="A10" s="6"/>
      <c r="B10" s="7"/>
      <c r="C10" s="7"/>
      <c r="D10" s="7"/>
      <c r="E10" s="7"/>
      <c r="F10" s="7"/>
      <c r="G10" s="7"/>
      <c r="H10" s="8"/>
    </row>
    <row r="11" spans="1:8">
      <c r="A11" s="6"/>
      <c r="B11" s="7"/>
      <c r="C11" s="7"/>
      <c r="D11" s="7"/>
      <c r="E11" s="7"/>
      <c r="F11" s="7"/>
      <c r="G11" s="7"/>
      <c r="H11" s="8"/>
    </row>
    <row r="12" spans="1:8">
      <c r="A12" s="6"/>
      <c r="B12" s="7"/>
      <c r="C12" s="7"/>
      <c r="D12" s="7"/>
      <c r="E12" s="7"/>
      <c r="F12" s="7"/>
      <c r="G12" s="7"/>
      <c r="H12" s="8"/>
    </row>
    <row r="13" spans="1:8">
      <c r="A13" s="6"/>
      <c r="B13" s="7"/>
      <c r="C13" s="7"/>
      <c r="D13" s="7"/>
      <c r="E13" s="7"/>
      <c r="F13" s="7"/>
      <c r="G13" s="7"/>
      <c r="H13" s="8"/>
    </row>
    <row r="14" spans="1:8">
      <c r="A14" s="6"/>
      <c r="B14" s="7"/>
      <c r="C14" s="7"/>
      <c r="D14" s="7"/>
      <c r="E14" s="7"/>
      <c r="F14" s="7"/>
      <c r="G14" s="7"/>
      <c r="H14" s="8"/>
    </row>
    <row r="15" spans="1:8">
      <c r="A15" s="6"/>
      <c r="B15" s="7"/>
      <c r="C15" s="7"/>
      <c r="D15" s="7"/>
      <c r="E15" s="7"/>
      <c r="F15" s="7"/>
      <c r="G15" s="7"/>
      <c r="H15" s="8"/>
    </row>
    <row r="16" spans="1:8">
      <c r="A16" s="6"/>
      <c r="B16" s="7"/>
      <c r="C16" s="7"/>
      <c r="D16" s="7"/>
      <c r="E16" s="7"/>
      <c r="F16" s="7"/>
      <c r="G16" s="7"/>
      <c r="H16" s="8"/>
    </row>
    <row r="17" spans="1:8">
      <c r="A17" s="6"/>
      <c r="B17" s="7"/>
      <c r="C17" s="7"/>
      <c r="D17" s="7"/>
      <c r="E17" s="7"/>
      <c r="F17" s="7"/>
      <c r="G17" s="7"/>
      <c r="H17" s="8"/>
    </row>
    <row r="18" spans="1:8">
      <c r="A18" s="6"/>
      <c r="B18" s="7"/>
      <c r="C18" s="7"/>
      <c r="D18" s="7"/>
      <c r="E18" s="7"/>
      <c r="F18" s="7"/>
      <c r="G18" s="7"/>
      <c r="H18" s="8"/>
    </row>
    <row r="19" spans="1:8">
      <c r="A19" s="6"/>
      <c r="B19" s="7"/>
      <c r="C19" s="7"/>
      <c r="D19" s="7"/>
      <c r="E19" s="7"/>
      <c r="F19" s="7"/>
      <c r="G19" s="7"/>
      <c r="H19" s="8"/>
    </row>
    <row r="20" spans="1:8">
      <c r="A20" s="6"/>
      <c r="B20" s="7"/>
      <c r="C20" s="7"/>
      <c r="D20" s="7"/>
      <c r="E20" s="7"/>
      <c r="F20" s="7"/>
      <c r="G20" s="7"/>
      <c r="H20" s="8"/>
    </row>
    <row r="21" spans="1:8">
      <c r="A21" s="6"/>
      <c r="B21" s="7"/>
      <c r="C21" s="7"/>
      <c r="D21" s="7"/>
      <c r="E21" s="7"/>
      <c r="F21" s="7"/>
      <c r="G21" s="7"/>
      <c r="H21" s="8"/>
    </row>
    <row r="22" spans="1:8">
      <c r="A22" s="6"/>
      <c r="B22" s="7"/>
      <c r="C22" s="7"/>
      <c r="D22" s="7"/>
      <c r="E22" s="7"/>
      <c r="F22" s="7"/>
      <c r="G22" s="7"/>
      <c r="H22" s="8"/>
    </row>
    <row r="23" spans="1:8">
      <c r="A23" s="6"/>
      <c r="B23" s="7"/>
      <c r="C23" s="7"/>
      <c r="D23" s="7"/>
      <c r="E23" s="7"/>
      <c r="F23" s="7"/>
      <c r="G23" s="7"/>
      <c r="H23" s="8"/>
    </row>
    <row r="24" spans="1:8">
      <c r="A24" s="6"/>
      <c r="B24" s="7"/>
      <c r="C24" s="7"/>
      <c r="D24" s="7"/>
      <c r="E24" s="7"/>
      <c r="F24" s="7"/>
      <c r="G24" s="7"/>
      <c r="H24" s="8"/>
    </row>
    <row r="25" spans="1:8">
      <c r="A25" s="6"/>
      <c r="B25" s="7"/>
      <c r="C25" s="7"/>
      <c r="D25" s="7"/>
      <c r="E25" s="7"/>
      <c r="F25" s="7"/>
      <c r="G25" s="7"/>
      <c r="H25" s="8"/>
    </row>
    <row r="26" spans="1:8">
      <c r="A26" s="6"/>
      <c r="B26" s="7"/>
      <c r="C26" s="7"/>
      <c r="D26" s="7"/>
      <c r="E26" s="7"/>
      <c r="F26" s="7"/>
      <c r="G26" s="7"/>
      <c r="H26" s="8"/>
    </row>
    <row r="27" spans="1:8">
      <c r="A27" s="6"/>
      <c r="B27" s="7"/>
      <c r="C27" s="7"/>
      <c r="D27" s="7"/>
      <c r="E27" s="7"/>
      <c r="F27" s="7"/>
      <c r="G27" s="7"/>
      <c r="H27" s="8"/>
    </row>
    <row r="28" spans="1:8">
      <c r="A28" s="6"/>
      <c r="B28" s="7"/>
      <c r="C28" s="7"/>
      <c r="D28" s="7"/>
      <c r="E28" s="7"/>
      <c r="F28" s="7"/>
      <c r="G28" s="7"/>
      <c r="H28" s="8"/>
    </row>
    <row r="29" spans="1:8">
      <c r="A29" s="6"/>
      <c r="B29" s="7"/>
      <c r="C29" s="7"/>
      <c r="D29" s="7"/>
      <c r="E29" s="7"/>
      <c r="F29" s="7"/>
      <c r="G29" s="7"/>
      <c r="H29" s="8"/>
    </row>
    <row r="30" spans="1:8">
      <c r="A30" s="6"/>
      <c r="B30" s="7"/>
      <c r="C30" s="7"/>
      <c r="D30" s="7"/>
      <c r="E30" s="7"/>
      <c r="F30" s="7"/>
      <c r="G30" s="7"/>
      <c r="H30" s="8"/>
    </row>
    <row r="31" spans="1:8">
      <c r="A31" s="6"/>
      <c r="B31" s="7"/>
      <c r="C31" s="7"/>
      <c r="D31" s="7"/>
      <c r="E31" s="7"/>
      <c r="F31" s="7"/>
      <c r="G31" s="7"/>
      <c r="H31" s="8"/>
    </row>
    <row r="32" spans="1:8">
      <c r="A32" s="6"/>
      <c r="B32" s="7"/>
      <c r="C32" s="7"/>
      <c r="D32" s="7"/>
      <c r="E32" s="7"/>
      <c r="F32" s="7"/>
      <c r="G32" s="7"/>
      <c r="H32" s="8"/>
    </row>
    <row r="33" spans="1:8">
      <c r="A33" s="6"/>
      <c r="B33" s="7"/>
      <c r="C33" s="7"/>
      <c r="D33" s="7"/>
      <c r="E33" s="7"/>
      <c r="F33" s="7"/>
      <c r="G33" s="7"/>
      <c r="H33" s="8"/>
    </row>
    <row r="34" spans="1:8">
      <c r="A34" s="9"/>
      <c r="B34" s="10"/>
      <c r="C34" s="10"/>
      <c r="D34" s="10"/>
      <c r="E34" s="10"/>
      <c r="F34" s="10"/>
      <c r="G34" s="10"/>
      <c r="H34" s="11"/>
    </row>
  </sheetData>
  <sheetProtection algorithmName="SHA-512" hashValue="mnT97HtMozfMQg/3v5Vrrpe74ca677GV/ZOowetdDtSdEat/uIRglAAODWs4WWRvdh3wS3e9baA6MgjyHQRZ/g==" saltValue="pkDSWj99J/VumnKuFXHVaQ==" spinCount="100000" sheet="1" selectLockedCells="1"/>
  <mergeCells count="2">
    <mergeCell ref="A4:H4"/>
    <mergeCell ref="A1:H2"/>
  </mergeCells>
  <phoneticPr fontId="39"/>
  <pageMargins left="0.90486111111111101" right="0.51180555555555596" top="0.74791666666666701" bottom="0.74791666666666701" header="0.31458333333333299" footer="0.314583333333332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提出書類一覧</vt:lpstr>
      <vt:lpstr>入力シート</vt:lpstr>
      <vt:lpstr>1</vt:lpstr>
      <vt:lpstr>2</vt:lpstr>
      <vt:lpstr>3</vt:lpstr>
      <vt:lpstr>4</vt:lpstr>
      <vt:lpstr>5</vt:lpstr>
      <vt:lpstr>11</vt:lpstr>
      <vt:lpstr>14</vt:lpstr>
      <vt:lpstr>守口市使用</vt:lpstr>
      <vt:lpstr>'11'!Print_Area</vt:lpstr>
      <vt:lpstr>'14'!Print_Area</vt:lpstr>
      <vt:lpstr>'3'!Print_Area</vt:lpstr>
      <vt:lpstr>'4'!Print_Area</vt:lpstr>
      <vt:lpstr>提出書類一覧!Print_Area</vt:lpstr>
      <vt:lpstr>入力シート!Print_Area</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翔太</dc:creator>
  <cp:lastModifiedBy>中村　翔太</cp:lastModifiedBy>
  <cp:lastPrinted>2025-04-03T05:16:53Z</cp:lastPrinted>
  <dcterms:created xsi:type="dcterms:W3CDTF">2015-06-05T18:19:00Z</dcterms:created>
  <dcterms:modified xsi:type="dcterms:W3CDTF">2025-05-07T05:11:28Z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KSOReadingLayout">
    <vt:bool>false</vt:bool>
  </property>
</Properties>
</file>