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001_介護保険関係\318_帳票作成封入封緘委託\令和８年度\01 実施から契約まで\01実施起案\"/>
    </mc:Choice>
  </mc:AlternateContent>
  <xr:revisionPtr revIDLastSave="0" documentId="13_ncr:1_{8914D8F4-9641-43F3-9F83-A07F7C6C90C4}" xr6:coauthVersionLast="47" xr6:coauthVersionMax="47" xr10:uidLastSave="{00000000-0000-0000-0000-000000000000}"/>
  <bookViews>
    <workbookView xWindow="-120" yWindow="-120" windowWidth="20730" windowHeight="11040" tabRatio="677" firstSheet="7" activeTab="17" xr2:uid="{0671086C-232D-493E-A502-FB80C603B9E7}"/>
  </bookViews>
  <sheets>
    <sheet name="仕様書説明" sheetId="3" r:id="rId1"/>
    <sheet name="入札内訳書" sheetId="22" r:id="rId2"/>
    <sheet name="業務一覧兼積算内訳書" sheetId="2" r:id="rId3"/>
    <sheet name="帳票仕様" sheetId="23" r:id="rId4"/>
    <sheet name="月次帳票早見" sheetId="25" r:id="rId5"/>
    <sheet name="封入封緘業務別仕様" sheetId="24" r:id="rId6"/>
    <sheet name="封入スケジュール" sheetId="5" r:id="rId7"/>
    <sheet name="１月次" sheetId="4" r:id="rId8"/>
    <sheet name="２仮算" sheetId="8" r:id="rId9"/>
    <sheet name="３本算" sheetId="10" r:id="rId10"/>
    <sheet name="４勧奨" sheetId="12" r:id="rId11"/>
    <sheet name="５負割" sheetId="13" r:id="rId12"/>
    <sheet name="６特徴" sheetId="17" r:id="rId13"/>
    <sheet name="７高額" sheetId="20" r:id="rId14"/>
    <sheet name="８合算" sheetId="21" r:id="rId15"/>
    <sheet name="9督促" sheetId="26" r:id="rId16"/>
    <sheet name="10催告" sheetId="27" r:id="rId17"/>
    <sheet name="11済通" sheetId="28" r:id="rId18"/>
  </sheets>
  <definedNames>
    <definedName name="_xlnm.Print_Area" localSheetId="2">業務一覧兼積算内訳書!$A$1:$AF$67</definedName>
    <definedName name="_xlnm.Print_Area" localSheetId="4">月次帳票早見!$A$1:$E$25</definedName>
    <definedName name="_xlnm.Print_Area" localSheetId="3">帳票仕様!$A$1:$I$30</definedName>
    <definedName name="_xlnm.Print_Area" localSheetId="6">封入スケジュール!$A$1:$R$28</definedName>
    <definedName name="_xlnm.Print_Titles" localSheetId="2">業務一覧兼積算内訳書!$A:$B,業務一覧兼積算内訳書!$1:$1</definedName>
    <definedName name="_xlnm.Print_Titles" localSheetId="3">帳票仕様!$1:$1</definedName>
    <definedName name="_xlnm.Print_Titles" localSheetId="6">封入スケジュール!$A:$B,封入スケジュール!$1:$1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5" l="1"/>
  <c r="E3" i="5"/>
  <c r="E4" i="5"/>
  <c r="E5" i="5"/>
  <c r="E6" i="5"/>
  <c r="E7" i="5"/>
  <c r="E8" i="5"/>
  <c r="E9" i="5"/>
  <c r="E10" i="5"/>
  <c r="E11" i="5"/>
  <c r="E12" i="5"/>
  <c r="E13" i="5"/>
  <c r="E14" i="5"/>
  <c r="E15" i="5"/>
  <c r="E16" i="5"/>
  <c r="E17" i="5"/>
  <c r="E18" i="5"/>
  <c r="E19" i="5"/>
  <c r="E20" i="5"/>
  <c r="E21" i="5"/>
  <c r="E22" i="5"/>
  <c r="E2" i="5"/>
  <c r="C2" i="23"/>
  <c r="C4" i="23"/>
  <c r="C6" i="23"/>
  <c r="C19" i="23"/>
  <c r="C20" i="23"/>
  <c r="C21" i="23"/>
  <c r="C22" i="23"/>
  <c r="C23" i="23"/>
  <c r="C24" i="23"/>
  <c r="C25" i="23"/>
  <c r="C26" i="23"/>
  <c r="C27" i="23"/>
  <c r="C28" i="23"/>
  <c r="C29" i="23"/>
  <c r="C30" i="23"/>
  <c r="D10" i="23"/>
  <c r="D9" i="23"/>
  <c r="D2" i="23"/>
  <c r="D3" i="23"/>
  <c r="D7" i="23"/>
  <c r="D8" i="23"/>
  <c r="D14" i="23"/>
  <c r="D15" i="23"/>
  <c r="AB26" i="2" l="1"/>
  <c r="AD26" i="2" s="1"/>
  <c r="W26" i="2"/>
  <c r="Y26" i="2" s="1"/>
  <c r="S26" i="2"/>
  <c r="U26" i="2" s="1"/>
  <c r="O26" i="2"/>
  <c r="Q26" i="2" s="1"/>
  <c r="K26" i="2"/>
  <c r="M26" i="2" s="1"/>
  <c r="K34" i="2"/>
  <c r="C18" i="23" s="1"/>
  <c r="M34" i="2"/>
  <c r="AE34" i="2" s="1"/>
  <c r="AB25" i="2"/>
  <c r="AD25" i="2" s="1"/>
  <c r="W25" i="2"/>
  <c r="Y25" i="2" s="1"/>
  <c r="S25" i="2"/>
  <c r="U25" i="2" s="1"/>
  <c r="O25" i="2"/>
  <c r="Q25" i="2" s="1"/>
  <c r="K25" i="2"/>
  <c r="AB24" i="2"/>
  <c r="AD24" i="2" s="1"/>
  <c r="W24" i="2"/>
  <c r="Y24" i="2" s="1"/>
  <c r="S24" i="2"/>
  <c r="U24" i="2" s="1"/>
  <c r="O24" i="2"/>
  <c r="Q24" i="2" s="1"/>
  <c r="K24" i="2"/>
  <c r="M25" i="2" l="1"/>
  <c r="C10" i="23"/>
  <c r="M24" i="2"/>
  <c r="AE24" i="2" s="1"/>
  <c r="C9" i="23"/>
  <c r="AE26" i="2"/>
  <c r="AE25" i="2"/>
  <c r="D2" i="25" l="1"/>
  <c r="D3" i="25"/>
  <c r="E3" i="25" s="1"/>
  <c r="D4" i="25"/>
  <c r="D5" i="25"/>
  <c r="E5" i="25"/>
  <c r="D6" i="25"/>
  <c r="E6" i="25" s="1"/>
  <c r="D7" i="25"/>
  <c r="E7" i="25"/>
  <c r="D8" i="25"/>
  <c r="E8" i="25"/>
  <c r="D9" i="25"/>
  <c r="D10" i="25"/>
  <c r="D11" i="25"/>
  <c r="E11" i="25" s="1"/>
  <c r="D12" i="25"/>
  <c r="E12" i="25"/>
  <c r="D13" i="25"/>
  <c r="E13" i="25" s="1"/>
  <c r="D14" i="25"/>
  <c r="E14" i="25" s="1"/>
  <c r="D15" i="25"/>
  <c r="D16" i="25"/>
  <c r="E16" i="25" s="1"/>
  <c r="D17" i="25"/>
  <c r="E17" i="25" s="1"/>
  <c r="D18" i="25"/>
  <c r="E18" i="25" s="1"/>
  <c r="D19" i="25"/>
  <c r="E19" i="25" s="1"/>
  <c r="D20" i="25"/>
  <c r="E20" i="25" s="1"/>
  <c r="D21" i="25"/>
  <c r="E21" i="25" s="1"/>
  <c r="D22" i="25"/>
  <c r="E22" i="25" s="1"/>
  <c r="D23" i="25"/>
  <c r="E23" i="25"/>
  <c r="D24" i="25"/>
  <c r="E24" i="25" s="1"/>
  <c r="K32" i="2"/>
  <c r="C16" i="23" s="1"/>
  <c r="K2" i="2"/>
  <c r="E44" i="2" l="1"/>
  <c r="E9" i="25"/>
  <c r="F44" i="2" l="1"/>
  <c r="F45" i="2"/>
  <c r="F46" i="2"/>
  <c r="F47" i="2"/>
  <c r="F48" i="2"/>
  <c r="F49" i="2"/>
  <c r="F50" i="2"/>
  <c r="F51" i="2"/>
  <c r="F52" i="2"/>
  <c r="F53" i="2"/>
  <c r="G53" i="2"/>
  <c r="G50" i="2"/>
  <c r="G49" i="2"/>
  <c r="G45" i="2"/>
  <c r="G44" i="2"/>
  <c r="E48" i="2" l="1"/>
  <c r="E46" i="2"/>
  <c r="G29" i="2"/>
  <c r="D13" i="23" s="1"/>
  <c r="G4" i="2"/>
  <c r="D4" i="23" s="1"/>
  <c r="G5" i="2"/>
  <c r="D5" i="23" s="1"/>
  <c r="G6" i="2"/>
  <c r="D6" i="23" s="1"/>
  <c r="G22" i="2"/>
  <c r="G21" i="2"/>
  <c r="G36" i="2" s="1"/>
  <c r="G47" i="2" l="1"/>
  <c r="G51" i="2"/>
  <c r="G48" i="2"/>
  <c r="G52" i="2"/>
  <c r="G46" i="2"/>
  <c r="G27" i="2"/>
  <c r="D11" i="23" s="1"/>
  <c r="G28" i="2"/>
  <c r="D12" i="23" s="1"/>
  <c r="K41" i="2"/>
  <c r="M41" i="2" s="1"/>
  <c r="AE41" i="2" s="1"/>
  <c r="S9" i="2" l="1"/>
  <c r="S10" i="2"/>
  <c r="K27" i="2" l="1"/>
  <c r="C11" i="23" s="1"/>
  <c r="K43" i="2" l="1"/>
  <c r="M43" i="2" s="1"/>
  <c r="K42" i="2"/>
  <c r="M42" i="2" s="1"/>
  <c r="K40" i="2"/>
  <c r="M40" i="2" s="1"/>
  <c r="AE40" i="2" s="1"/>
  <c r="K39" i="2"/>
  <c r="M39" i="2" s="1"/>
  <c r="K38" i="2"/>
  <c r="M38" i="2" s="1"/>
  <c r="K37" i="2"/>
  <c r="M37" i="2" s="1"/>
  <c r="AE43" i="2" l="1"/>
  <c r="AE37" i="2"/>
  <c r="AE38" i="2"/>
  <c r="AE42" i="2"/>
  <c r="AE39" i="2"/>
  <c r="AB21" i="2"/>
  <c r="AD21" i="2" s="1"/>
  <c r="W21" i="2"/>
  <c r="Y21" i="2" s="1"/>
  <c r="S23" i="2"/>
  <c r="S21" i="2"/>
  <c r="U21" i="2" s="1"/>
  <c r="O21" i="2"/>
  <c r="Q21" i="2" s="1"/>
  <c r="K21" i="2"/>
  <c r="M21" i="2" s="1"/>
  <c r="AE21" i="2" l="1"/>
  <c r="AB22" i="2"/>
  <c r="AD22" i="2" s="1"/>
  <c r="AB23" i="2"/>
  <c r="AD23" i="2" s="1"/>
  <c r="W22" i="2"/>
  <c r="Y22" i="2" s="1"/>
  <c r="W23" i="2"/>
  <c r="Y23" i="2" s="1"/>
  <c r="U23" i="2"/>
  <c r="O22" i="2"/>
  <c r="Q22" i="2" s="1"/>
  <c r="O23" i="2"/>
  <c r="Q23" i="2" s="1"/>
  <c r="K22" i="2"/>
  <c r="M22" i="2" s="1"/>
  <c r="K23" i="2"/>
  <c r="M23" i="2" s="1"/>
  <c r="K36" i="2"/>
  <c r="K30" i="2"/>
  <c r="C14" i="23" s="1"/>
  <c r="K31" i="2"/>
  <c r="C15" i="23" s="1"/>
  <c r="K33" i="2"/>
  <c r="C17" i="23" s="1"/>
  <c r="K35" i="2"/>
  <c r="W2" i="2"/>
  <c r="AB2" i="2"/>
  <c r="AD2" i="2" s="1"/>
  <c r="K29" i="2"/>
  <c r="C13" i="23" s="1"/>
  <c r="S2" i="2"/>
  <c r="U2" i="2" s="1"/>
  <c r="O2" i="2"/>
  <c r="Q2" i="2" s="1"/>
  <c r="M2" i="2"/>
  <c r="Y2" i="2" l="1"/>
  <c r="AE2" i="2" s="1"/>
  <c r="AE23" i="2"/>
  <c r="AE22" i="2"/>
  <c r="M29" i="2" l="1"/>
  <c r="M30" i="2"/>
  <c r="M31" i="2"/>
  <c r="M33" i="2"/>
  <c r="M36" i="2"/>
  <c r="K28" i="2"/>
  <c r="C12" i="23" s="1"/>
  <c r="M28" i="2" l="1"/>
  <c r="AE31" i="2"/>
  <c r="AE36" i="2"/>
  <c r="AE30" i="2"/>
  <c r="AE29" i="2"/>
  <c r="M27" i="2"/>
  <c r="AE33" i="2"/>
  <c r="M35" i="2"/>
  <c r="AE35" i="2" l="1"/>
  <c r="AE27" i="2"/>
  <c r="AB20" i="2"/>
  <c r="AD20" i="2" s="1"/>
  <c r="W20" i="2"/>
  <c r="Y20" i="2" s="1"/>
  <c r="O20" i="2"/>
  <c r="Q20" i="2" s="1"/>
  <c r="K20" i="2"/>
  <c r="M20" i="2" s="1"/>
  <c r="K19" i="2"/>
  <c r="C8" i="23" s="1"/>
  <c r="O19" i="2"/>
  <c r="Q19" i="2" s="1"/>
  <c r="W19" i="2"/>
  <c r="Y19" i="2" s="1"/>
  <c r="AB19" i="2"/>
  <c r="AD19" i="2" s="1"/>
  <c r="K18" i="2"/>
  <c r="O18" i="2"/>
  <c r="Q18" i="2" s="1"/>
  <c r="Y18" i="2"/>
  <c r="AB18" i="2"/>
  <c r="AD18" i="2" s="1"/>
  <c r="K17" i="2"/>
  <c r="M17" i="2" s="1"/>
  <c r="O17" i="2"/>
  <c r="Q17" i="2" s="1"/>
  <c r="W17" i="2"/>
  <c r="Y17" i="2" s="1"/>
  <c r="AB17" i="2"/>
  <c r="AD17" i="2" s="1"/>
  <c r="K16" i="2"/>
  <c r="C7" i="23" s="1"/>
  <c r="O16" i="2"/>
  <c r="Q16" i="2" s="1"/>
  <c r="S16" i="2"/>
  <c r="U16" i="2" s="1"/>
  <c r="W16" i="2"/>
  <c r="AB16" i="2"/>
  <c r="AD16" i="2" s="1"/>
  <c r="K15" i="2"/>
  <c r="M15" i="2" s="1"/>
  <c r="O15" i="2"/>
  <c r="Q15" i="2" s="1"/>
  <c r="U15" i="2"/>
  <c r="W15" i="2"/>
  <c r="Y15" i="2" s="1"/>
  <c r="AB15" i="2"/>
  <c r="AD15" i="2" s="1"/>
  <c r="K14" i="2"/>
  <c r="M14" i="2" s="1"/>
  <c r="O14" i="2"/>
  <c r="Q14" i="2" s="1"/>
  <c r="W14" i="2"/>
  <c r="Y14" i="2" s="1"/>
  <c r="AB14" i="2"/>
  <c r="AD14" i="2" s="1"/>
  <c r="K13" i="2"/>
  <c r="M13" i="2" s="1"/>
  <c r="O13" i="2"/>
  <c r="Q13" i="2" s="1"/>
  <c r="S13" i="2"/>
  <c r="U13" i="2" s="1"/>
  <c r="W13" i="2"/>
  <c r="Y13" i="2" s="1"/>
  <c r="AB13" i="2"/>
  <c r="AD13" i="2" s="1"/>
  <c r="K12" i="2"/>
  <c r="M12" i="2" s="1"/>
  <c r="O12" i="2"/>
  <c r="Q12" i="2" s="1"/>
  <c r="S12" i="2"/>
  <c r="U12" i="2" s="1"/>
  <c r="W12" i="2"/>
  <c r="Y12" i="2" s="1"/>
  <c r="AB12" i="2"/>
  <c r="AD12" i="2" s="1"/>
  <c r="K11" i="2"/>
  <c r="M11" i="2" s="1"/>
  <c r="O11" i="2"/>
  <c r="Q11" i="2" s="1"/>
  <c r="S11" i="2"/>
  <c r="U11" i="2" s="1"/>
  <c r="W11" i="2"/>
  <c r="Y11" i="2" s="1"/>
  <c r="AB11" i="2"/>
  <c r="AD11" i="2" s="1"/>
  <c r="K10" i="2"/>
  <c r="C3" i="23" s="1"/>
  <c r="O10" i="2"/>
  <c r="Q10" i="2" s="1"/>
  <c r="U10" i="2"/>
  <c r="W10" i="2"/>
  <c r="Y10" i="2" s="1"/>
  <c r="AB10" i="2"/>
  <c r="AD10" i="2" s="1"/>
  <c r="K9" i="2"/>
  <c r="M9" i="2" s="1"/>
  <c r="O9" i="2"/>
  <c r="Q9" i="2" s="1"/>
  <c r="U9" i="2"/>
  <c r="W9" i="2"/>
  <c r="Y9" i="2" s="1"/>
  <c r="AB9" i="2"/>
  <c r="AD9" i="2" s="1"/>
  <c r="K8" i="2"/>
  <c r="M8" i="2" s="1"/>
  <c r="O8" i="2"/>
  <c r="Q8" i="2" s="1"/>
  <c r="S8" i="2"/>
  <c r="U8" i="2" s="1"/>
  <c r="W8" i="2"/>
  <c r="Y8" i="2" s="1"/>
  <c r="AB8" i="2"/>
  <c r="AD8" i="2" s="1"/>
  <c r="K7" i="2"/>
  <c r="O7" i="2"/>
  <c r="Q7" i="2" s="1"/>
  <c r="W7" i="2"/>
  <c r="Y7" i="2" s="1"/>
  <c r="AB7" i="2"/>
  <c r="AD7" i="2" s="1"/>
  <c r="C5" i="23" l="1"/>
  <c r="M18" i="2"/>
  <c r="M10" i="2"/>
  <c r="AE10" i="2" s="1"/>
  <c r="E45" i="2"/>
  <c r="Y16" i="2"/>
  <c r="E53" i="2"/>
  <c r="M19" i="2"/>
  <c r="AE19" i="2" s="1"/>
  <c r="E50" i="2"/>
  <c r="M16" i="2"/>
  <c r="E49" i="2"/>
  <c r="M7" i="2"/>
  <c r="AE7" i="2" s="1"/>
  <c r="E47" i="2"/>
  <c r="AE20" i="2"/>
  <c r="AE13" i="2"/>
  <c r="AE12" i="2"/>
  <c r="AE11" i="2"/>
  <c r="AE15" i="2"/>
  <c r="AE18" i="2"/>
  <c r="AE17" i="2"/>
  <c r="AE14" i="2"/>
  <c r="AE9" i="2"/>
  <c r="AE8" i="2"/>
  <c r="AB4" i="2"/>
  <c r="AD4" i="2" s="1"/>
  <c r="AB5" i="2"/>
  <c r="AD5" i="2" s="1"/>
  <c r="AB6" i="2"/>
  <c r="AD6" i="2" s="1"/>
  <c r="AB3" i="2"/>
  <c r="AD3" i="2" s="1"/>
  <c r="W4" i="2"/>
  <c r="Y4" i="2" s="1"/>
  <c r="W5" i="2"/>
  <c r="E51" i="2" s="1"/>
  <c r="W6" i="2"/>
  <c r="Y6" i="2" s="1"/>
  <c r="W3" i="2"/>
  <c r="S4" i="2"/>
  <c r="U4" i="2" s="1"/>
  <c r="S5" i="2"/>
  <c r="U5" i="2" s="1"/>
  <c r="S6" i="2"/>
  <c r="U6" i="2" s="1"/>
  <c r="S3" i="2"/>
  <c r="U3" i="2" s="1"/>
  <c r="O4" i="2"/>
  <c r="Q4" i="2" s="1"/>
  <c r="O5" i="2"/>
  <c r="Q5" i="2" s="1"/>
  <c r="O6" i="2"/>
  <c r="Q6" i="2" s="1"/>
  <c r="O3" i="2"/>
  <c r="Q3" i="2" s="1"/>
  <c r="M4" i="2"/>
  <c r="M5" i="2"/>
  <c r="M6" i="2"/>
  <c r="M3" i="2"/>
  <c r="AE16" i="2" l="1"/>
  <c r="Y3" i="2"/>
  <c r="AE3" i="2" s="1"/>
  <c r="E52" i="2"/>
  <c r="Y5" i="2"/>
  <c r="AE5" i="2" s="1"/>
  <c r="AE28" i="2"/>
  <c r="AE4" i="2"/>
  <c r="AE6" i="2"/>
  <c r="AE55" i="2" l="1"/>
  <c r="D16" i="22" s="1"/>
</calcChain>
</file>

<file path=xl/sharedStrings.xml><?xml version="1.0" encoding="utf-8"?>
<sst xmlns="http://schemas.openxmlformats.org/spreadsheetml/2006/main" count="1495" uniqueCount="587">
  <si>
    <t>６月</t>
    <rPh sb="1" eb="2">
      <t>ガツ</t>
    </rPh>
    <phoneticPr fontId="2"/>
  </si>
  <si>
    <t>実施時期</t>
    <rPh sb="0" eb="2">
      <t>ジッシ</t>
    </rPh>
    <rPh sb="2" eb="4">
      <t>ジキ</t>
    </rPh>
    <phoneticPr fontId="2"/>
  </si>
  <si>
    <t>毎月</t>
    <rPh sb="0" eb="2">
      <t>マイツキ</t>
    </rPh>
    <phoneticPr fontId="2"/>
  </si>
  <si>
    <t>整理番号</t>
    <rPh sb="0" eb="4">
      <t>セイリバンゴウ</t>
    </rPh>
    <phoneticPr fontId="2"/>
  </si>
  <si>
    <t>業務</t>
    <rPh sb="0" eb="2">
      <t>ギョウム</t>
    </rPh>
    <phoneticPr fontId="2"/>
  </si>
  <si>
    <t>帳票単価</t>
    <rPh sb="0" eb="2">
      <t>チョウヒョウ</t>
    </rPh>
    <rPh sb="2" eb="4">
      <t>タンカ</t>
    </rPh>
    <phoneticPr fontId="2"/>
  </si>
  <si>
    <t>帳票数</t>
    <rPh sb="0" eb="2">
      <t>チョウヒョウ</t>
    </rPh>
    <rPh sb="2" eb="3">
      <t>スウ</t>
    </rPh>
    <phoneticPr fontId="2"/>
  </si>
  <si>
    <t>印刷組数</t>
    <rPh sb="0" eb="2">
      <t>インサツ</t>
    </rPh>
    <rPh sb="2" eb="4">
      <t>クミスウ</t>
    </rPh>
    <phoneticPr fontId="2"/>
  </si>
  <si>
    <t>印刷単価</t>
    <rPh sb="0" eb="2">
      <t>インサツ</t>
    </rPh>
    <rPh sb="2" eb="4">
      <t>タンカ</t>
    </rPh>
    <phoneticPr fontId="2"/>
  </si>
  <si>
    <t>チラシ単価</t>
    <rPh sb="3" eb="5">
      <t>タンカ</t>
    </rPh>
    <phoneticPr fontId="2"/>
  </si>
  <si>
    <t>チラシ枚数</t>
    <rPh sb="3" eb="5">
      <t>マイスウ</t>
    </rPh>
    <phoneticPr fontId="2"/>
  </si>
  <si>
    <t>封筒枚数</t>
    <rPh sb="0" eb="2">
      <t>フウトウ</t>
    </rPh>
    <rPh sb="2" eb="4">
      <t>マイスウ</t>
    </rPh>
    <phoneticPr fontId="2"/>
  </si>
  <si>
    <t>封筒単価</t>
    <rPh sb="0" eb="2">
      <t>フウトウ</t>
    </rPh>
    <rPh sb="2" eb="4">
      <t>タンカ</t>
    </rPh>
    <phoneticPr fontId="2"/>
  </si>
  <si>
    <t>印刷小計</t>
    <rPh sb="0" eb="2">
      <t>インサツ</t>
    </rPh>
    <rPh sb="2" eb="4">
      <t>ショウケイ</t>
    </rPh>
    <phoneticPr fontId="2"/>
  </si>
  <si>
    <t>帳票小計</t>
    <rPh sb="0" eb="2">
      <t>チョウヒョウ</t>
    </rPh>
    <rPh sb="2" eb="4">
      <t>ショウケイ</t>
    </rPh>
    <phoneticPr fontId="2"/>
  </si>
  <si>
    <t>チラシ小計</t>
    <rPh sb="3" eb="5">
      <t>ショウケイ</t>
    </rPh>
    <phoneticPr fontId="2"/>
  </si>
  <si>
    <t>封筒小計</t>
    <rPh sb="0" eb="2">
      <t>フウトウ</t>
    </rPh>
    <rPh sb="2" eb="4">
      <t>ショウケイ</t>
    </rPh>
    <phoneticPr fontId="2"/>
  </si>
  <si>
    <t>封入通数</t>
    <rPh sb="0" eb="2">
      <t>フウニュウ</t>
    </rPh>
    <rPh sb="2" eb="4">
      <t>ツウスウ</t>
    </rPh>
    <phoneticPr fontId="2"/>
  </si>
  <si>
    <t>封入単価</t>
    <rPh sb="0" eb="2">
      <t>フウニュウ</t>
    </rPh>
    <rPh sb="2" eb="4">
      <t>タンカ</t>
    </rPh>
    <phoneticPr fontId="2"/>
  </si>
  <si>
    <t>封入小計</t>
    <rPh sb="0" eb="2">
      <t>フウニュウ</t>
    </rPh>
    <rPh sb="2" eb="4">
      <t>ショウケイ</t>
    </rPh>
    <phoneticPr fontId="2"/>
  </si>
  <si>
    <t>業務合計</t>
    <rPh sb="0" eb="2">
      <t>ギョウム</t>
    </rPh>
    <rPh sb="2" eb="4">
      <t>ゴウケイ</t>
    </rPh>
    <phoneticPr fontId="2"/>
  </si>
  <si>
    <t>月次現年納付書なし</t>
    <rPh sb="0" eb="2">
      <t>ゲツジ</t>
    </rPh>
    <rPh sb="2" eb="4">
      <t>ゲンネン</t>
    </rPh>
    <rPh sb="4" eb="7">
      <t>ノウフショ</t>
    </rPh>
    <phoneticPr fontId="2"/>
  </si>
  <si>
    <t>月次過年納付書なし</t>
    <rPh sb="0" eb="2">
      <t>ゲツジ</t>
    </rPh>
    <rPh sb="2" eb="4">
      <t>カネン</t>
    </rPh>
    <rPh sb="4" eb="7">
      <t>ノウフショ</t>
    </rPh>
    <phoneticPr fontId="2"/>
  </si>
  <si>
    <t>年間数量</t>
    <rPh sb="0" eb="2">
      <t>ネンカン</t>
    </rPh>
    <rPh sb="2" eb="4">
      <t>スウリョウ</t>
    </rPh>
    <phoneticPr fontId="2"/>
  </si>
  <si>
    <t>帳票仕様</t>
    <rPh sb="0" eb="2">
      <t>チョウヒョウ</t>
    </rPh>
    <rPh sb="2" eb="4">
      <t>シヨウ</t>
    </rPh>
    <phoneticPr fontId="2"/>
  </si>
  <si>
    <t>４枚１組</t>
    <rPh sb="1" eb="2">
      <t>マイ</t>
    </rPh>
    <rPh sb="3" eb="4">
      <t>クミ</t>
    </rPh>
    <phoneticPr fontId="2"/>
  </si>
  <si>
    <t>１枚</t>
    <rPh sb="1" eb="2">
      <t>マイ</t>
    </rPh>
    <phoneticPr fontId="2"/>
  </si>
  <si>
    <t>使用帳票</t>
    <rPh sb="0" eb="2">
      <t>シヨウ</t>
    </rPh>
    <rPh sb="2" eb="4">
      <t>チョウヒョウ</t>
    </rPh>
    <phoneticPr fontId="2"/>
  </si>
  <si>
    <t>現年保険料通知書納付書なし</t>
    <rPh sb="0" eb="2">
      <t>ゲンネン</t>
    </rPh>
    <rPh sb="2" eb="5">
      <t>ホケンリョウ</t>
    </rPh>
    <rPh sb="5" eb="8">
      <t>ツウチショ</t>
    </rPh>
    <rPh sb="8" eb="11">
      <t>ノウフショ</t>
    </rPh>
    <phoneticPr fontId="2"/>
  </si>
  <si>
    <t>過年保険料通知書納付書なし</t>
    <rPh sb="0" eb="2">
      <t>カネン</t>
    </rPh>
    <rPh sb="2" eb="5">
      <t>ホケンリョウ</t>
    </rPh>
    <rPh sb="5" eb="8">
      <t>ツウチショ</t>
    </rPh>
    <rPh sb="8" eb="11">
      <t>ノウフショ</t>
    </rPh>
    <phoneticPr fontId="2"/>
  </si>
  <si>
    <t>印刷仕様</t>
    <rPh sb="0" eb="2">
      <t>インサツ</t>
    </rPh>
    <rPh sb="2" eb="4">
      <t>シヨウ</t>
    </rPh>
    <phoneticPr fontId="2"/>
  </si>
  <si>
    <t>チラシ仕様</t>
    <rPh sb="3" eb="5">
      <t>シヨウ</t>
    </rPh>
    <phoneticPr fontId="2"/>
  </si>
  <si>
    <t>封筒仕様</t>
    <rPh sb="0" eb="2">
      <t>フウトウ</t>
    </rPh>
    <rPh sb="2" eb="4">
      <t>シヨウ</t>
    </rPh>
    <phoneticPr fontId="2"/>
  </si>
  <si>
    <t>カマス封筒</t>
    <rPh sb="3" eb="5">
      <t>フウトウ</t>
    </rPh>
    <phoneticPr fontId="2"/>
  </si>
  <si>
    <t>封入仕様</t>
    <rPh sb="0" eb="2">
      <t>フウニュウ</t>
    </rPh>
    <rPh sb="2" eb="4">
      <t>シヨウ</t>
    </rPh>
    <phoneticPr fontId="2"/>
  </si>
  <si>
    <t>同封点数</t>
    <rPh sb="0" eb="4">
      <t>ドウフウテンスウ</t>
    </rPh>
    <phoneticPr fontId="2"/>
  </si>
  <si>
    <t>カット12枚組</t>
    <rPh sb="5" eb="6">
      <t>マイ</t>
    </rPh>
    <rPh sb="6" eb="7">
      <t>クミ</t>
    </rPh>
    <phoneticPr fontId="2"/>
  </si>
  <si>
    <t>納期</t>
    <rPh sb="0" eb="2">
      <t>ノウキ</t>
    </rPh>
    <phoneticPr fontId="2"/>
  </si>
  <si>
    <t>５営業日</t>
    <rPh sb="1" eb="4">
      <t>エイギョウビ</t>
    </rPh>
    <phoneticPr fontId="2"/>
  </si>
  <si>
    <t>４営業日</t>
    <rPh sb="1" eb="4">
      <t>エイギョウビ</t>
    </rPh>
    <phoneticPr fontId="2"/>
  </si>
  <si>
    <t>カット３つ折り</t>
    <rPh sb="5" eb="6">
      <t>オ</t>
    </rPh>
    <phoneticPr fontId="2"/>
  </si>
  <si>
    <t>Ａ４片面単色</t>
    <rPh sb="2" eb="4">
      <t>カタメン</t>
    </rPh>
    <rPh sb="4" eb="6">
      <t>タンショク</t>
    </rPh>
    <phoneticPr fontId="2"/>
  </si>
  <si>
    <t>４月</t>
    <rPh sb="1" eb="2">
      <t>ガツ</t>
    </rPh>
    <phoneticPr fontId="2"/>
  </si>
  <si>
    <t>仮算（６月開始）</t>
    <rPh sb="0" eb="2">
      <t>カリサン</t>
    </rPh>
    <rPh sb="4" eb="5">
      <t>ガツ</t>
    </rPh>
    <rPh sb="5" eb="7">
      <t>カイシ</t>
    </rPh>
    <phoneticPr fontId="2"/>
  </si>
  <si>
    <t>仮算（４月開始）</t>
    <rPh sb="0" eb="2">
      <t>カリサン</t>
    </rPh>
    <rPh sb="4" eb="7">
      <t>ガツカイシ</t>
    </rPh>
    <phoneticPr fontId="2"/>
  </si>
  <si>
    <t>本算定普徴</t>
    <rPh sb="0" eb="3">
      <t>ホンサンテイ</t>
    </rPh>
    <rPh sb="3" eb="5">
      <t>フチョウ</t>
    </rPh>
    <phoneticPr fontId="2"/>
  </si>
  <si>
    <t>本算定併徴</t>
    <rPh sb="0" eb="3">
      <t>ホンサンテイ</t>
    </rPh>
    <rPh sb="3" eb="5">
      <t>ヘイチョウ</t>
    </rPh>
    <phoneticPr fontId="2"/>
  </si>
  <si>
    <t>本算定併徴口振</t>
    <rPh sb="0" eb="3">
      <t>ホンサンテイ</t>
    </rPh>
    <rPh sb="3" eb="5">
      <t>ヘイチョウ</t>
    </rPh>
    <rPh sb="5" eb="7">
      <t>コウフリ</t>
    </rPh>
    <phoneticPr fontId="2"/>
  </si>
  <si>
    <t>本算定特徴口振</t>
    <rPh sb="0" eb="3">
      <t>ホンサンテイ</t>
    </rPh>
    <rPh sb="3" eb="5">
      <t>トクチョウ</t>
    </rPh>
    <rPh sb="5" eb="7">
      <t>コウフリ</t>
    </rPh>
    <phoneticPr fontId="2"/>
  </si>
  <si>
    <t>本算定普徴代納</t>
    <rPh sb="0" eb="3">
      <t>ホンサンテイ</t>
    </rPh>
    <rPh sb="3" eb="5">
      <t>フチョウ</t>
    </rPh>
    <rPh sb="5" eb="7">
      <t>ダイノウ</t>
    </rPh>
    <phoneticPr fontId="2"/>
  </si>
  <si>
    <t>６月</t>
    <rPh sb="1" eb="2">
      <t>ガツ</t>
    </rPh>
    <phoneticPr fontId="2"/>
  </si>
  <si>
    <t>９営業日</t>
    <rPh sb="1" eb="4">
      <t>エイギョウビ</t>
    </rPh>
    <phoneticPr fontId="2"/>
  </si>
  <si>
    <t>受領委任払い更新勧奨</t>
    <rPh sb="0" eb="5">
      <t>ジュリョウイニンバラ</t>
    </rPh>
    <rPh sb="6" eb="10">
      <t>コウシンカンショウ</t>
    </rPh>
    <phoneticPr fontId="2"/>
  </si>
  <si>
    <t>負担限度額更新勧奨</t>
    <rPh sb="0" eb="5">
      <t>フタンゲンドガク</t>
    </rPh>
    <rPh sb="5" eb="9">
      <t>コウシンカンショウ</t>
    </rPh>
    <phoneticPr fontId="2"/>
  </si>
  <si>
    <t>６営業日</t>
    <rPh sb="1" eb="4">
      <t>エイギョウビ</t>
    </rPh>
    <phoneticPr fontId="2"/>
  </si>
  <si>
    <t>カマス封筒大</t>
    <rPh sb="3" eb="5">
      <t>フウトウ</t>
    </rPh>
    <rPh sb="5" eb="6">
      <t>ダイ</t>
    </rPh>
    <phoneticPr fontId="2"/>
  </si>
  <si>
    <t>２枚名寄せ</t>
    <rPh sb="1" eb="2">
      <t>マイ</t>
    </rPh>
    <rPh sb="2" eb="4">
      <t>ナヨ</t>
    </rPh>
    <phoneticPr fontId="2"/>
  </si>
  <si>
    <t>帳票２枚</t>
    <rPh sb="0" eb="2">
      <t>チョウヒョウ</t>
    </rPh>
    <rPh sb="3" eb="4">
      <t>マイ</t>
    </rPh>
    <phoneticPr fontId="2"/>
  </si>
  <si>
    <t>負担割合証連続</t>
    <rPh sb="0" eb="5">
      <t>フタンワリアイショウ</t>
    </rPh>
    <rPh sb="5" eb="7">
      <t>レンゾク</t>
    </rPh>
    <phoneticPr fontId="2"/>
  </si>
  <si>
    <t>１枚</t>
    <rPh sb="1" eb="2">
      <t>マイ</t>
    </rPh>
    <phoneticPr fontId="2"/>
  </si>
  <si>
    <t>帳票１点</t>
    <rPh sb="0" eb="2">
      <t>チョウヒョウ</t>
    </rPh>
    <rPh sb="3" eb="4">
      <t>テン</t>
    </rPh>
    <phoneticPr fontId="2"/>
  </si>
  <si>
    <t>受領委任決定通知</t>
    <rPh sb="0" eb="4">
      <t>ジュリョウイニン</t>
    </rPh>
    <rPh sb="4" eb="8">
      <t>ケッテイツウチ</t>
    </rPh>
    <phoneticPr fontId="2"/>
  </si>
  <si>
    <t>負担限度額決定通知</t>
    <rPh sb="0" eb="5">
      <t>フタンゲンドガク</t>
    </rPh>
    <rPh sb="5" eb="9">
      <t>ケッテイツウチ</t>
    </rPh>
    <phoneticPr fontId="2"/>
  </si>
  <si>
    <t>７月</t>
    <rPh sb="1" eb="2">
      <t>ガツ</t>
    </rPh>
    <phoneticPr fontId="2"/>
  </si>
  <si>
    <t>受領委任決定通知（施設）</t>
    <rPh sb="0" eb="4">
      <t>ジュリョウイニン</t>
    </rPh>
    <rPh sb="4" eb="8">
      <t>ケッテイツウチ</t>
    </rPh>
    <rPh sb="9" eb="11">
      <t>シセツ</t>
    </rPh>
    <phoneticPr fontId="2"/>
  </si>
  <si>
    <t>負担限度額認定証連続</t>
    <rPh sb="0" eb="2">
      <t>フタン</t>
    </rPh>
    <rPh sb="2" eb="4">
      <t>ゲンド</t>
    </rPh>
    <rPh sb="4" eb="5">
      <t>ガク</t>
    </rPh>
    <rPh sb="5" eb="8">
      <t>ニンテイショウ</t>
    </rPh>
    <rPh sb="8" eb="10">
      <t>レンゾク</t>
    </rPh>
    <phoneticPr fontId="2"/>
  </si>
  <si>
    <t>３つ折り</t>
    <rPh sb="2" eb="3">
      <t>オ</t>
    </rPh>
    <phoneticPr fontId="2"/>
  </si>
  <si>
    <t>特徴開始のお知らせ</t>
    <rPh sb="0" eb="4">
      <t>トクチョウカイシ</t>
    </rPh>
    <rPh sb="6" eb="7">
      <t>シ</t>
    </rPh>
    <phoneticPr fontId="2"/>
  </si>
  <si>
    <t>２月</t>
    <rPh sb="1" eb="2">
      <t>ガツ</t>
    </rPh>
    <phoneticPr fontId="2"/>
  </si>
  <si>
    <t>カマス被保証封筒</t>
    <rPh sb="3" eb="6">
      <t>ヒホショウ</t>
    </rPh>
    <rPh sb="6" eb="8">
      <t>フウトウ</t>
    </rPh>
    <phoneticPr fontId="2"/>
  </si>
  <si>
    <t>年２回</t>
    <rPh sb="0" eb="1">
      <t>ネン</t>
    </rPh>
    <rPh sb="2" eb="3">
      <t>カイ</t>
    </rPh>
    <phoneticPr fontId="2"/>
  </si>
  <si>
    <t>窓あき封筒緑作成</t>
    <rPh sb="0" eb="1">
      <t>マド</t>
    </rPh>
    <rPh sb="3" eb="5">
      <t>フウトウ</t>
    </rPh>
    <rPh sb="5" eb="6">
      <t>ミドリ</t>
    </rPh>
    <rPh sb="6" eb="8">
      <t>サクセイ</t>
    </rPh>
    <phoneticPr fontId="2"/>
  </si>
  <si>
    <t>被保険者証封筒作成</t>
    <rPh sb="0" eb="5">
      <t>ヒホケンシャショウ</t>
    </rPh>
    <rPh sb="5" eb="7">
      <t>フウトウ</t>
    </rPh>
    <rPh sb="7" eb="9">
      <t>サクセイ</t>
    </rPh>
    <phoneticPr fontId="2"/>
  </si>
  <si>
    <t>返信用封筒作成</t>
    <rPh sb="0" eb="3">
      <t>ヘンシンヨウ</t>
    </rPh>
    <rPh sb="3" eb="5">
      <t>フウトウ</t>
    </rPh>
    <rPh sb="5" eb="7">
      <t>サクセイ</t>
    </rPh>
    <phoneticPr fontId="2"/>
  </si>
  <si>
    <t>年１回</t>
    <rPh sb="0" eb="1">
      <t>ネン</t>
    </rPh>
    <rPh sb="2" eb="3">
      <t>カイ</t>
    </rPh>
    <phoneticPr fontId="2"/>
  </si>
  <si>
    <t>負担割合証更新</t>
    <rPh sb="0" eb="5">
      <t>フタンワリアイショウ</t>
    </rPh>
    <rPh sb="5" eb="7">
      <t>コウシン</t>
    </rPh>
    <phoneticPr fontId="2"/>
  </si>
  <si>
    <t>Ａ４</t>
    <phoneticPr fontId="2"/>
  </si>
  <si>
    <t>名寄せ複数枚</t>
    <rPh sb="0" eb="2">
      <t>ナヨ</t>
    </rPh>
    <rPh sb="3" eb="6">
      <t>フクスウマイ</t>
    </rPh>
    <phoneticPr fontId="2"/>
  </si>
  <si>
    <t>１枚</t>
    <rPh sb="1" eb="2">
      <t>マイ</t>
    </rPh>
    <phoneticPr fontId="2"/>
  </si>
  <si>
    <t>４枚組</t>
    <rPh sb="1" eb="3">
      <t>マイグミ</t>
    </rPh>
    <phoneticPr fontId="2"/>
  </si>
  <si>
    <t>４枚複写式２色刷り糊止め</t>
    <rPh sb="1" eb="2">
      <t>マイ</t>
    </rPh>
    <rPh sb="2" eb="5">
      <t>フクシャシキ</t>
    </rPh>
    <rPh sb="6" eb="7">
      <t>ショク</t>
    </rPh>
    <rPh sb="7" eb="8">
      <t>ス</t>
    </rPh>
    <rPh sb="9" eb="11">
      <t>ノリド</t>
    </rPh>
    <phoneticPr fontId="2"/>
  </si>
  <si>
    <t>納付書単票</t>
    <rPh sb="0" eb="3">
      <t>ノウフショ</t>
    </rPh>
    <rPh sb="3" eb="5">
      <t>タンピョウ</t>
    </rPh>
    <phoneticPr fontId="2"/>
  </si>
  <si>
    <t>カット４枚後ろ３枚破棄</t>
    <rPh sb="4" eb="5">
      <t>マイ</t>
    </rPh>
    <rPh sb="5" eb="6">
      <t>ウシ</t>
    </rPh>
    <rPh sb="8" eb="9">
      <t>マイ</t>
    </rPh>
    <rPh sb="9" eb="11">
      <t>ハキ</t>
    </rPh>
    <phoneticPr fontId="2"/>
  </si>
  <si>
    <t>帳票＋チラシ</t>
    <rPh sb="0" eb="2">
      <t>チョウヒョウ</t>
    </rPh>
    <phoneticPr fontId="2"/>
  </si>
  <si>
    <t>帳票＋しおり＋チラシ</t>
    <rPh sb="0" eb="2">
      <t>チョウヒョウ</t>
    </rPh>
    <phoneticPr fontId="2"/>
  </si>
  <si>
    <t>１枚</t>
    <rPh sb="1" eb="2">
      <t>マイ</t>
    </rPh>
    <phoneticPr fontId="2"/>
  </si>
  <si>
    <t>Ａ４片面単色２種</t>
    <rPh sb="2" eb="4">
      <t>カタメン</t>
    </rPh>
    <rPh sb="4" eb="6">
      <t>タンショク</t>
    </rPh>
    <rPh sb="7" eb="8">
      <t>シュ</t>
    </rPh>
    <phoneticPr fontId="2"/>
  </si>
  <si>
    <t>（再掲）現年保険料通知書納付書なし</t>
    <rPh sb="1" eb="3">
      <t>サイケイ</t>
    </rPh>
    <phoneticPr fontId="2"/>
  </si>
  <si>
    <t>月次現年納付書あり（７～３）</t>
    <rPh sb="0" eb="2">
      <t>ゲツジ</t>
    </rPh>
    <rPh sb="2" eb="4">
      <t>ゲンネン</t>
    </rPh>
    <rPh sb="4" eb="7">
      <t>ノウフショ</t>
    </rPh>
    <phoneticPr fontId="2"/>
  </si>
  <si>
    <t>月次過年納付書あり（４～６）</t>
    <rPh sb="0" eb="2">
      <t>ゲツジ</t>
    </rPh>
    <rPh sb="2" eb="4">
      <t>カネン</t>
    </rPh>
    <rPh sb="4" eb="7">
      <t>ノウフショ</t>
    </rPh>
    <phoneticPr fontId="2"/>
  </si>
  <si>
    <t>月次過年納付書あり（７～３）</t>
    <rPh sb="0" eb="2">
      <t>ゲツジ</t>
    </rPh>
    <rPh sb="2" eb="4">
      <t>カネン</t>
    </rPh>
    <rPh sb="4" eb="7">
      <t>ノウフショ</t>
    </rPh>
    <phoneticPr fontId="2"/>
  </si>
  <si>
    <t>７～３月</t>
    <rPh sb="3" eb="4">
      <t>ガツ</t>
    </rPh>
    <phoneticPr fontId="2"/>
  </si>
  <si>
    <t>４～６月</t>
    <rPh sb="3" eb="4">
      <t>ガツ</t>
    </rPh>
    <phoneticPr fontId="2"/>
  </si>
  <si>
    <t>２枚１組</t>
    <rPh sb="1" eb="2">
      <t>マイ</t>
    </rPh>
    <rPh sb="3" eb="4">
      <t>クミ</t>
    </rPh>
    <phoneticPr fontId="2"/>
  </si>
  <si>
    <t>（再掲）過年保険料通知書納付書なし</t>
    <rPh sb="1" eb="3">
      <t>サイケイ</t>
    </rPh>
    <rPh sb="4" eb="6">
      <t>カネン</t>
    </rPh>
    <phoneticPr fontId="2"/>
  </si>
  <si>
    <t>Ａ４片面単色×２</t>
    <rPh sb="2" eb="4">
      <t>カタメン</t>
    </rPh>
    <rPh sb="4" eb="6">
      <t>タンショク</t>
    </rPh>
    <phoneticPr fontId="2"/>
  </si>
  <si>
    <t>帳票＋しおり＋口振＋チラシ</t>
    <rPh sb="0" eb="2">
      <t>チョウヒョウ</t>
    </rPh>
    <rPh sb="7" eb="9">
      <t>クチブリ</t>
    </rPh>
    <phoneticPr fontId="2"/>
  </si>
  <si>
    <t>帳票＋しおり＋チラシ２枚</t>
    <rPh sb="0" eb="2">
      <t>チョウヒョウ</t>
    </rPh>
    <rPh sb="11" eb="12">
      <t>マイ</t>
    </rPh>
    <phoneticPr fontId="2"/>
  </si>
  <si>
    <t>備考</t>
    <rPh sb="0" eb="2">
      <t>ビコウ</t>
    </rPh>
    <phoneticPr fontId="2"/>
  </si>
  <si>
    <t>カット６枚組</t>
    <rPh sb="4" eb="5">
      <t>マイ</t>
    </rPh>
    <rPh sb="5" eb="6">
      <t>クミ</t>
    </rPh>
    <phoneticPr fontId="2"/>
  </si>
  <si>
    <t>（再掲）カマス封筒大</t>
    <rPh sb="1" eb="3">
      <t>サイケイ</t>
    </rPh>
    <phoneticPr fontId="2"/>
  </si>
  <si>
    <t>（再掲）カマス封筒</t>
    <rPh sb="1" eb="3">
      <t>サイケイ</t>
    </rPh>
    <phoneticPr fontId="2"/>
  </si>
  <si>
    <t>（再掲）カマス被保証封筒</t>
    <rPh sb="1" eb="3">
      <t>サイケイ</t>
    </rPh>
    <phoneticPr fontId="2"/>
  </si>
  <si>
    <t>高額介護サービス費決定通知</t>
    <rPh sb="0" eb="4">
      <t>コウガクカイゴ</t>
    </rPh>
    <rPh sb="8" eb="9">
      <t>ヒ</t>
    </rPh>
    <rPh sb="9" eb="13">
      <t>ケッテイツウチ</t>
    </rPh>
    <phoneticPr fontId="2"/>
  </si>
  <si>
    <t>月１回</t>
    <rPh sb="0" eb="1">
      <t>ツキ</t>
    </rPh>
    <rPh sb="2" eb="3">
      <t>カイ</t>
    </rPh>
    <phoneticPr fontId="2"/>
  </si>
  <si>
    <t>１枚</t>
    <rPh sb="1" eb="2">
      <t>マイ</t>
    </rPh>
    <phoneticPr fontId="2"/>
  </si>
  <si>
    <t>６～８月</t>
    <rPh sb="3" eb="4">
      <t>ガツ</t>
    </rPh>
    <phoneticPr fontId="2"/>
  </si>
  <si>
    <t>高額介護サービス費勧奨通知</t>
    <rPh sb="0" eb="4">
      <t>コウガクカイゴ</t>
    </rPh>
    <rPh sb="8" eb="9">
      <t>ヒ</t>
    </rPh>
    <rPh sb="9" eb="11">
      <t>カンショウ</t>
    </rPh>
    <rPh sb="11" eb="13">
      <t>ツウチ</t>
    </rPh>
    <phoneticPr fontId="2"/>
  </si>
  <si>
    <t>高額医療介護合算決定通知</t>
    <rPh sb="0" eb="2">
      <t>コウガク</t>
    </rPh>
    <rPh sb="2" eb="6">
      <t>イリョウカイゴ</t>
    </rPh>
    <rPh sb="6" eb="8">
      <t>ガッサン</t>
    </rPh>
    <rPh sb="8" eb="12">
      <t>ケッテイツウチ</t>
    </rPh>
    <phoneticPr fontId="2"/>
  </si>
  <si>
    <t>更新用封筒区特作成</t>
    <rPh sb="0" eb="5">
      <t>コウシンヨウフウトウ</t>
    </rPh>
    <rPh sb="5" eb="7">
      <t>クトク</t>
    </rPh>
    <rPh sb="7" eb="9">
      <t>サクセイ</t>
    </rPh>
    <phoneticPr fontId="2"/>
  </si>
  <si>
    <t>更新用封筒作成</t>
    <rPh sb="0" eb="3">
      <t>コウシンヨウ</t>
    </rPh>
    <rPh sb="3" eb="5">
      <t>フウトウ</t>
    </rPh>
    <rPh sb="5" eb="7">
      <t>サクセイ</t>
    </rPh>
    <phoneticPr fontId="2"/>
  </si>
  <si>
    <t>主治医封筒作成</t>
    <rPh sb="0" eb="3">
      <t>シュジイ</t>
    </rPh>
    <rPh sb="3" eb="5">
      <t>フウトウ</t>
    </rPh>
    <rPh sb="5" eb="7">
      <t>サクセイ</t>
    </rPh>
    <phoneticPr fontId="2"/>
  </si>
  <si>
    <t>主治医返信用封筒作成</t>
    <rPh sb="0" eb="3">
      <t>シュジイ</t>
    </rPh>
    <rPh sb="3" eb="6">
      <t>ヘンシンヨウ</t>
    </rPh>
    <rPh sb="6" eb="8">
      <t>フウトウ</t>
    </rPh>
    <rPh sb="8" eb="10">
      <t>サクセイ</t>
    </rPh>
    <phoneticPr fontId="2"/>
  </si>
  <si>
    <t>請求書帳票作成</t>
    <rPh sb="0" eb="3">
      <t>セイキュウショ</t>
    </rPh>
    <rPh sb="3" eb="5">
      <t>チョウヒョウ</t>
    </rPh>
    <rPh sb="5" eb="7">
      <t>サクセイ</t>
    </rPh>
    <phoneticPr fontId="2"/>
  </si>
  <si>
    <t>Ａ４厚紙　ミシン目折り線</t>
    <rPh sb="2" eb="4">
      <t>アツガミ</t>
    </rPh>
    <rPh sb="8" eb="9">
      <t>メ</t>
    </rPh>
    <rPh sb="9" eb="10">
      <t>オ</t>
    </rPh>
    <rPh sb="11" eb="12">
      <t>セン</t>
    </rPh>
    <phoneticPr fontId="2"/>
  </si>
  <si>
    <t>帳票＋しおり＋口振＋チラシ</t>
    <rPh sb="0" eb="2">
      <t>チョウヒョウ</t>
    </rPh>
    <rPh sb="7" eb="9">
      <t>コウフリ</t>
    </rPh>
    <phoneticPr fontId="2"/>
  </si>
  <si>
    <t>業務単位</t>
    <rPh sb="0" eb="2">
      <t>ギョウム</t>
    </rPh>
    <rPh sb="2" eb="4">
      <t>タンイ</t>
    </rPh>
    <phoneticPr fontId="2"/>
  </si>
  <si>
    <t>１月次</t>
    <rPh sb="1" eb="3">
      <t>ゲツジ</t>
    </rPh>
    <phoneticPr fontId="2"/>
  </si>
  <si>
    <t>・</t>
    <phoneticPr fontId="2"/>
  </si>
  <si>
    <t>作業</t>
    <rPh sb="0" eb="2">
      <t>サギョウ</t>
    </rPh>
    <phoneticPr fontId="2"/>
  </si>
  <si>
    <t>作業時期</t>
    <rPh sb="0" eb="2">
      <t>サギョウ</t>
    </rPh>
    <rPh sb="2" eb="4">
      <t>ジキ</t>
    </rPh>
    <phoneticPr fontId="2"/>
  </si>
  <si>
    <t>事前準備物</t>
    <rPh sb="0" eb="4">
      <t>ジゼンジュンビ</t>
    </rPh>
    <rPh sb="4" eb="5">
      <t>ブツ</t>
    </rPh>
    <phoneticPr fontId="2"/>
  </si>
  <si>
    <t>①</t>
    <phoneticPr fontId="2"/>
  </si>
  <si>
    <t>②</t>
    <phoneticPr fontId="2"/>
  </si>
  <si>
    <t>③</t>
    <phoneticPr fontId="2"/>
  </si>
  <si>
    <t>同封物は納付書、口座振替依頼書、介護保険料のしおり、チラシ</t>
    <rPh sb="0" eb="3">
      <t>ドウフウブツ</t>
    </rPh>
    <rPh sb="4" eb="7">
      <t>ノウフショ</t>
    </rPh>
    <rPh sb="8" eb="12">
      <t>コウザフリカエ</t>
    </rPh>
    <rPh sb="12" eb="15">
      <t>イライショ</t>
    </rPh>
    <rPh sb="16" eb="21">
      <t>カイゴホケンリョウ</t>
    </rPh>
    <phoneticPr fontId="2"/>
  </si>
  <si>
    <t>データ提供</t>
    <rPh sb="3" eb="5">
      <t>テイキョウ</t>
    </rPh>
    <phoneticPr fontId="2"/>
  </si>
  <si>
    <t>概算数量</t>
    <rPh sb="0" eb="2">
      <t>ガイサン</t>
    </rPh>
    <rPh sb="2" eb="4">
      <t>スウリョウ</t>
    </rPh>
    <phoneticPr fontId="2"/>
  </si>
  <si>
    <t>５月</t>
    <rPh sb="1" eb="2">
      <t>ガツ</t>
    </rPh>
    <phoneticPr fontId="2"/>
  </si>
  <si>
    <t>６月</t>
  </si>
  <si>
    <t>７月</t>
  </si>
  <si>
    <t>８月</t>
  </si>
  <si>
    <t>９月</t>
  </si>
  <si>
    <t>１月</t>
  </si>
  <si>
    <t>２月</t>
  </si>
  <si>
    <t>３月</t>
  </si>
  <si>
    <t>上</t>
    <rPh sb="0" eb="1">
      <t>ウエ</t>
    </rPh>
    <phoneticPr fontId="2"/>
  </si>
  <si>
    <t>中</t>
    <rPh sb="0" eb="1">
      <t>チュウ</t>
    </rPh>
    <phoneticPr fontId="2"/>
  </si>
  <si>
    <t>10月</t>
    <phoneticPr fontId="2"/>
  </si>
  <si>
    <t>11月</t>
  </si>
  <si>
    <t>12月</t>
  </si>
  <si>
    <t>上</t>
    <rPh sb="0" eb="1">
      <t>ジョウ</t>
    </rPh>
    <phoneticPr fontId="2"/>
  </si>
  <si>
    <t>下</t>
    <rPh sb="0" eb="1">
      <t>ゲ</t>
    </rPh>
    <phoneticPr fontId="2"/>
  </si>
  <si>
    <t>①</t>
  </si>
  <si>
    <t>②</t>
  </si>
  <si>
    <t>③</t>
  </si>
  <si>
    <t>各月100通</t>
    <rPh sb="0" eb="2">
      <t>カクツキ</t>
    </rPh>
    <rPh sb="5" eb="6">
      <t>ツウ</t>
    </rPh>
    <phoneticPr fontId="2"/>
  </si>
  <si>
    <t>提供したデータを納入通知書に印刷する。打ち分けはリストで提供する。</t>
    <rPh sb="0" eb="2">
      <t>テイキョウ</t>
    </rPh>
    <rPh sb="8" eb="10">
      <t>ノウニュウ</t>
    </rPh>
    <rPh sb="10" eb="13">
      <t>ツウチショ</t>
    </rPh>
    <rPh sb="14" eb="16">
      <t>インサツ</t>
    </rPh>
    <rPh sb="19" eb="20">
      <t>ウ</t>
    </rPh>
    <rPh sb="21" eb="22">
      <t>ワ</t>
    </rPh>
    <rPh sb="28" eb="30">
      <t>テイキョウ</t>
    </rPh>
    <phoneticPr fontId="2"/>
  </si>
  <si>
    <t>期日に守口市役所に成果物を納品。</t>
    <rPh sb="0" eb="2">
      <t>キジツ</t>
    </rPh>
    <rPh sb="3" eb="8">
      <t>モリグチシヤクショ</t>
    </rPh>
    <rPh sb="9" eb="12">
      <t>セイカブツ</t>
    </rPh>
    <rPh sb="13" eb="15">
      <t>ノウヒン</t>
    </rPh>
    <phoneticPr fontId="2"/>
  </si>
  <si>
    <t>納品日時</t>
    <rPh sb="0" eb="2">
      <t>ノウヒン</t>
    </rPh>
    <rPh sb="2" eb="4">
      <t>ニチジ</t>
    </rPh>
    <phoneticPr fontId="2"/>
  </si>
  <si>
    <t>納品場所</t>
    <rPh sb="0" eb="2">
      <t>ノウヒン</t>
    </rPh>
    <rPh sb="2" eb="4">
      <t>バショ</t>
    </rPh>
    <phoneticPr fontId="2"/>
  </si>
  <si>
    <t>守口市役所</t>
    <rPh sb="0" eb="5">
      <t>モリグチシヤクショ</t>
    </rPh>
    <phoneticPr fontId="2"/>
  </si>
  <si>
    <t>４～３月</t>
    <rPh sb="3" eb="4">
      <t>ガツ</t>
    </rPh>
    <phoneticPr fontId="2"/>
  </si>
  <si>
    <t>印刷した連続帳票をカットし３つ折りにする</t>
    <rPh sb="0" eb="2">
      <t>インサツ</t>
    </rPh>
    <rPh sb="15" eb="16">
      <t>オ</t>
    </rPh>
    <phoneticPr fontId="2"/>
  </si>
  <si>
    <t>同封物は通知書、介護保険料のしおり、チラシ</t>
    <rPh sb="0" eb="3">
      <t>ドウフウブツ</t>
    </rPh>
    <rPh sb="4" eb="7">
      <t>ツウチショ</t>
    </rPh>
    <rPh sb="8" eb="13">
      <t>カイゴホケンリョウ</t>
    </rPh>
    <phoneticPr fontId="2"/>
  </si>
  <si>
    <t>順番を崩さないようにリストの並びのまま封筒に封入。</t>
    <rPh sb="0" eb="2">
      <t>ジュンバン</t>
    </rPh>
    <rPh sb="3" eb="4">
      <t>クズ</t>
    </rPh>
    <rPh sb="14" eb="15">
      <t>ナラ</t>
    </rPh>
    <rPh sb="19" eb="21">
      <t>フウトウ</t>
    </rPh>
    <rPh sb="22" eb="24">
      <t>フウニュウ</t>
    </rPh>
    <phoneticPr fontId="2"/>
  </si>
  <si>
    <t>同封物はなし</t>
    <rPh sb="0" eb="3">
      <t>ドウフウブツ</t>
    </rPh>
    <phoneticPr fontId="2"/>
  </si>
  <si>
    <t>提供したデータを現年保険料通知書通知書（納なし）様式に印刷する。打ち分けはリストで提供する。</t>
    <rPh sb="0" eb="2">
      <t>テイキョウ</t>
    </rPh>
    <rPh sb="8" eb="9">
      <t>ゲン</t>
    </rPh>
    <rPh sb="9" eb="10">
      <t>ネン</t>
    </rPh>
    <rPh sb="10" eb="13">
      <t>ホケンリョウ</t>
    </rPh>
    <rPh sb="13" eb="16">
      <t>ツウチショ</t>
    </rPh>
    <rPh sb="16" eb="19">
      <t>ツウチショ</t>
    </rPh>
    <rPh sb="20" eb="21">
      <t>ノウ</t>
    </rPh>
    <rPh sb="24" eb="26">
      <t>ヨウシキ</t>
    </rPh>
    <rPh sb="27" eb="29">
      <t>インサツ</t>
    </rPh>
    <rPh sb="32" eb="33">
      <t>ウ</t>
    </rPh>
    <rPh sb="34" eb="35">
      <t>ワ</t>
    </rPh>
    <rPh sb="41" eb="43">
      <t>テイキョウ</t>
    </rPh>
    <phoneticPr fontId="2"/>
  </si>
  <si>
    <t>現年保険料通知書納付書なし様式、窓あき封筒</t>
    <rPh sb="0" eb="1">
      <t>ゲン</t>
    </rPh>
    <rPh sb="1" eb="2">
      <t>ネン</t>
    </rPh>
    <rPh sb="2" eb="5">
      <t>ホケンリョウ</t>
    </rPh>
    <rPh sb="5" eb="8">
      <t>ツウチショ</t>
    </rPh>
    <rPh sb="8" eb="11">
      <t>ノウフショ</t>
    </rPh>
    <rPh sb="13" eb="15">
      <t>ヨウシキ</t>
    </rPh>
    <rPh sb="16" eb="17">
      <t>マド</t>
    </rPh>
    <rPh sb="19" eb="21">
      <t>フウトウ</t>
    </rPh>
    <phoneticPr fontId="2"/>
  </si>
  <si>
    <t>整理番号１　月次過年納付書あり（４～６）</t>
    <rPh sb="0" eb="4">
      <t>セイリバンゴウ</t>
    </rPh>
    <phoneticPr fontId="2"/>
  </si>
  <si>
    <t>整理番号２　月次現年納付書あり（７～３）</t>
    <rPh sb="0" eb="4">
      <t>セイリバンゴウ</t>
    </rPh>
    <rPh sb="6" eb="8">
      <t>ゲツジ</t>
    </rPh>
    <rPh sb="8" eb="9">
      <t>ゲン</t>
    </rPh>
    <rPh sb="9" eb="10">
      <t>ネン</t>
    </rPh>
    <rPh sb="10" eb="13">
      <t>ノウフショ</t>
    </rPh>
    <phoneticPr fontId="2"/>
  </si>
  <si>
    <t>整理番号３　月次過年納付書あり（７～３）</t>
    <rPh sb="0" eb="4">
      <t>セイリバンゴウ</t>
    </rPh>
    <rPh sb="6" eb="8">
      <t>ゲツジ</t>
    </rPh>
    <rPh sb="8" eb="10">
      <t>カネン</t>
    </rPh>
    <rPh sb="10" eb="13">
      <t>ノウフショ</t>
    </rPh>
    <phoneticPr fontId="2"/>
  </si>
  <si>
    <t>現年保険料通知書納付書あり</t>
    <rPh sb="0" eb="2">
      <t>ゲンネン</t>
    </rPh>
    <rPh sb="2" eb="5">
      <t>ホケンリョウ</t>
    </rPh>
    <rPh sb="5" eb="8">
      <t>ツウチショ</t>
    </rPh>
    <rPh sb="8" eb="11">
      <t>ノウフショ</t>
    </rPh>
    <phoneticPr fontId="2"/>
  </si>
  <si>
    <t>過年保険料通知書納付書あり</t>
    <rPh sb="0" eb="2">
      <t>カネン</t>
    </rPh>
    <rPh sb="2" eb="5">
      <t>ホケンリョウ</t>
    </rPh>
    <rPh sb="5" eb="8">
      <t>ツウチショ</t>
    </rPh>
    <rPh sb="8" eb="11">
      <t>ノウフショ</t>
    </rPh>
    <phoneticPr fontId="2"/>
  </si>
  <si>
    <t>現年保険料通知書納付書あり</t>
    <rPh sb="0" eb="1">
      <t>ゲン</t>
    </rPh>
    <rPh sb="1" eb="2">
      <t>ネン</t>
    </rPh>
    <rPh sb="2" eb="5">
      <t>ホケンリョウ</t>
    </rPh>
    <rPh sb="5" eb="8">
      <t>ツウチショ</t>
    </rPh>
    <rPh sb="8" eb="11">
      <t>ノウフショ</t>
    </rPh>
    <phoneticPr fontId="2"/>
  </si>
  <si>
    <t>提供したデータを現年（過年）保険料通知書納付書あり様式に印刷する。打ち分けはリストで提供する。</t>
    <rPh sb="0" eb="2">
      <t>テイキョウ</t>
    </rPh>
    <rPh sb="8" eb="9">
      <t>ゲン</t>
    </rPh>
    <rPh sb="9" eb="10">
      <t>ネン</t>
    </rPh>
    <rPh sb="11" eb="13">
      <t>カネン</t>
    </rPh>
    <rPh sb="14" eb="17">
      <t>ホケンリョウ</t>
    </rPh>
    <rPh sb="17" eb="20">
      <t>ツウチショ</t>
    </rPh>
    <rPh sb="20" eb="23">
      <t>ノウフショ</t>
    </rPh>
    <rPh sb="25" eb="27">
      <t>ヨウシキ</t>
    </rPh>
    <rPh sb="28" eb="30">
      <t>インサツ</t>
    </rPh>
    <rPh sb="33" eb="34">
      <t>ウ</t>
    </rPh>
    <rPh sb="35" eb="36">
      <t>ワ</t>
    </rPh>
    <rPh sb="42" eb="44">
      <t>テイキョウ</t>
    </rPh>
    <phoneticPr fontId="2"/>
  </si>
  <si>
    <t>整理番号４　月次現年納付書なし</t>
    <rPh sb="0" eb="4">
      <t>セイリバンゴウ</t>
    </rPh>
    <rPh sb="6" eb="8">
      <t>ゲツジ</t>
    </rPh>
    <rPh sb="8" eb="9">
      <t>ゲン</t>
    </rPh>
    <rPh sb="9" eb="10">
      <t>ネン</t>
    </rPh>
    <rPh sb="10" eb="13">
      <t>ノウフショ</t>
    </rPh>
    <phoneticPr fontId="2"/>
  </si>
  <si>
    <t>整理番号５　月次過年納付書なし</t>
    <rPh sb="0" eb="4">
      <t>セイリバンゴウ</t>
    </rPh>
    <rPh sb="6" eb="8">
      <t>ゲツジ</t>
    </rPh>
    <rPh sb="8" eb="10">
      <t>カネン</t>
    </rPh>
    <rPh sb="10" eb="13">
      <t>ノウフショ</t>
    </rPh>
    <phoneticPr fontId="2"/>
  </si>
  <si>
    <t>過年保険料通知書納付書あり（仮算）</t>
    <rPh sb="0" eb="2">
      <t>カネン</t>
    </rPh>
    <rPh sb="2" eb="5">
      <t>ホケンリョウ</t>
    </rPh>
    <rPh sb="5" eb="8">
      <t>ツウチショ</t>
    </rPh>
    <rPh sb="8" eb="11">
      <t>ノウフショ</t>
    </rPh>
    <rPh sb="14" eb="16">
      <t>カリサン</t>
    </rPh>
    <phoneticPr fontId="2"/>
  </si>
  <si>
    <t>６月25日ごろに媒体にて印刷用データを提供。受け渡しは守口市役所。</t>
    <rPh sb="1" eb="2">
      <t>ガツ</t>
    </rPh>
    <rPh sb="4" eb="5">
      <t>ニチ</t>
    </rPh>
    <rPh sb="8" eb="10">
      <t>バイタイ</t>
    </rPh>
    <rPh sb="12" eb="14">
      <t>インサツ</t>
    </rPh>
    <rPh sb="14" eb="15">
      <t>ヨウ</t>
    </rPh>
    <rPh sb="19" eb="21">
      <t>テイキョウ</t>
    </rPh>
    <rPh sb="22" eb="23">
      <t>ウ</t>
    </rPh>
    <rPh sb="24" eb="25">
      <t>ワタ</t>
    </rPh>
    <rPh sb="27" eb="29">
      <t>モリグチ</t>
    </rPh>
    <rPh sb="29" eb="32">
      <t>シヤクショ</t>
    </rPh>
    <phoneticPr fontId="2"/>
  </si>
  <si>
    <t>７月７日ごろ午前（作業期間として中８日以上は確保）</t>
    <rPh sb="1" eb="2">
      <t>ガツ</t>
    </rPh>
    <rPh sb="3" eb="4">
      <t>ニチ</t>
    </rPh>
    <rPh sb="6" eb="8">
      <t>ゴゼン</t>
    </rPh>
    <rPh sb="9" eb="13">
      <t>サギョウキカン</t>
    </rPh>
    <rPh sb="16" eb="17">
      <t>ナカ</t>
    </rPh>
    <rPh sb="18" eb="19">
      <t>カ</t>
    </rPh>
    <rPh sb="19" eb="21">
      <t>イジョウ</t>
    </rPh>
    <rPh sb="22" eb="24">
      <t>カクホ</t>
    </rPh>
    <phoneticPr fontId="2"/>
  </si>
  <si>
    <t>印刷した連続帳票をカットし３つ折りにする。</t>
    <rPh sb="0" eb="2">
      <t>インサツ</t>
    </rPh>
    <rPh sb="15" eb="16">
      <t>オ</t>
    </rPh>
    <phoneticPr fontId="2"/>
  </si>
  <si>
    <t>同封物は介護保険料のしおり、チラシ（令和６年度のみ）</t>
    <rPh sb="0" eb="3">
      <t>ドウフウブツ</t>
    </rPh>
    <rPh sb="4" eb="6">
      <t>カイゴ</t>
    </rPh>
    <rPh sb="6" eb="9">
      <t>ホケンリョウ</t>
    </rPh>
    <rPh sb="18" eb="20">
      <t>レイワ</t>
    </rPh>
    <rPh sb="21" eb="22">
      <t>ネン</t>
    </rPh>
    <rPh sb="22" eb="23">
      <t>ド</t>
    </rPh>
    <phoneticPr fontId="2"/>
  </si>
  <si>
    <t>現年保険料通知書納付書あり様式に印刷する。打ち分けはリストで提供する。</t>
    <rPh sb="0" eb="1">
      <t>ゲン</t>
    </rPh>
    <rPh sb="1" eb="2">
      <t>ネン</t>
    </rPh>
    <rPh sb="2" eb="5">
      <t>ホケンリョウ</t>
    </rPh>
    <rPh sb="5" eb="8">
      <t>ツウチショ</t>
    </rPh>
    <rPh sb="8" eb="11">
      <t>ノウフショ</t>
    </rPh>
    <rPh sb="13" eb="15">
      <t>ヨウシキ</t>
    </rPh>
    <rPh sb="16" eb="18">
      <t>インサツ</t>
    </rPh>
    <rPh sb="21" eb="22">
      <t>ウ</t>
    </rPh>
    <rPh sb="23" eb="24">
      <t>ワ</t>
    </rPh>
    <rPh sb="30" eb="32">
      <t>テイキョウ</t>
    </rPh>
    <phoneticPr fontId="2"/>
  </si>
  <si>
    <t>印刷した４連の連続帳票を各12枚にカットする。</t>
    <rPh sb="0" eb="2">
      <t>インサツ</t>
    </rPh>
    <rPh sb="5" eb="6">
      <t>レン</t>
    </rPh>
    <rPh sb="12" eb="13">
      <t>カク</t>
    </rPh>
    <rPh sb="15" eb="16">
      <t>マイ</t>
    </rPh>
    <phoneticPr fontId="2"/>
  </si>
  <si>
    <t>上中下はその月の大まかな作業時期を上旬中旬下旬に分けて記載している。</t>
    <rPh sb="0" eb="3">
      <t>ジョウチュウゲ</t>
    </rPh>
    <rPh sb="6" eb="7">
      <t>ツキ</t>
    </rPh>
    <rPh sb="8" eb="9">
      <t>オオ</t>
    </rPh>
    <rPh sb="12" eb="16">
      <t>サギョウジキ</t>
    </rPh>
    <rPh sb="17" eb="19">
      <t>ジョウジュン</t>
    </rPh>
    <rPh sb="19" eb="21">
      <t>チュウジュン</t>
    </rPh>
    <rPh sb="21" eb="23">
      <t>ゲジュン</t>
    </rPh>
    <rPh sb="24" eb="25">
      <t>ワ</t>
    </rPh>
    <rPh sb="27" eb="29">
      <t>キサイ</t>
    </rPh>
    <phoneticPr fontId="2"/>
  </si>
  <si>
    <t>※整理番号10と同じ現年保険料通知書納付書あり様式を使用するデータのため４連で印刷し、下３枚を抜き取りするイメージとしているが、印刷時点で４連の１枚目のみを専用様式等に印刷する方法も可能と見込まれる。</t>
    <rPh sb="1" eb="3">
      <t>セイリ</t>
    </rPh>
    <rPh sb="3" eb="5">
      <t>バンゴウ</t>
    </rPh>
    <rPh sb="8" eb="9">
      <t>オナ</t>
    </rPh>
    <rPh sb="10" eb="11">
      <t>ゲン</t>
    </rPh>
    <rPh sb="11" eb="12">
      <t>ネン</t>
    </rPh>
    <rPh sb="12" eb="15">
      <t>ホケンリョウ</t>
    </rPh>
    <rPh sb="15" eb="18">
      <t>ツウチショ</t>
    </rPh>
    <rPh sb="18" eb="21">
      <t>ノウフショ</t>
    </rPh>
    <rPh sb="23" eb="25">
      <t>ヨウシキ</t>
    </rPh>
    <rPh sb="26" eb="28">
      <t>シヨウ</t>
    </rPh>
    <phoneticPr fontId="2"/>
  </si>
  <si>
    <t>印刷した４連の連続帳票を各12枚にカットし、上３枚のみ使用する。（※）</t>
    <rPh sb="0" eb="2">
      <t>インサツ</t>
    </rPh>
    <rPh sb="5" eb="6">
      <t>レン</t>
    </rPh>
    <rPh sb="12" eb="13">
      <t>カク</t>
    </rPh>
    <rPh sb="15" eb="16">
      <t>マイ</t>
    </rPh>
    <rPh sb="22" eb="23">
      <t>ウエ</t>
    </rPh>
    <rPh sb="24" eb="25">
      <t>マイ</t>
    </rPh>
    <rPh sb="27" eb="29">
      <t>シヨウ</t>
    </rPh>
    <phoneticPr fontId="2"/>
  </si>
  <si>
    <t>１　月次通知書封入封緘仕様書</t>
    <rPh sb="2" eb="4">
      <t>ゲツジ</t>
    </rPh>
    <rPh sb="4" eb="7">
      <t>ツウチショ</t>
    </rPh>
    <rPh sb="7" eb="9">
      <t>フウニュウ</t>
    </rPh>
    <rPh sb="9" eb="11">
      <t>フウカン</t>
    </rPh>
    <rPh sb="11" eb="14">
      <t>シヨウショ</t>
    </rPh>
    <phoneticPr fontId="2"/>
  </si>
  <si>
    <t>６月中旬午前（作業期間として中４日以上は確保）</t>
    <rPh sb="1" eb="2">
      <t>ガツ</t>
    </rPh>
    <rPh sb="2" eb="4">
      <t>チュウジュン</t>
    </rPh>
    <rPh sb="4" eb="6">
      <t>ゴゼン</t>
    </rPh>
    <rPh sb="7" eb="11">
      <t>サギョウキカン</t>
    </rPh>
    <rPh sb="14" eb="15">
      <t>ナカ</t>
    </rPh>
    <rPh sb="16" eb="17">
      <t>カ</t>
    </rPh>
    <rPh sb="17" eb="19">
      <t>イジョウ</t>
    </rPh>
    <rPh sb="20" eb="22">
      <t>カクホ</t>
    </rPh>
    <phoneticPr fontId="2"/>
  </si>
  <si>
    <t>印刷した帳票を３つ折りにする。</t>
    <rPh sb="0" eb="2">
      <t>インサツ</t>
    </rPh>
    <rPh sb="9" eb="10">
      <t>オ</t>
    </rPh>
    <phoneticPr fontId="2"/>
  </si>
  <si>
    <t>印刷した帳票２枚を３つ折りにする。</t>
    <rPh sb="0" eb="2">
      <t>インサツ</t>
    </rPh>
    <rPh sb="7" eb="8">
      <t>マイ</t>
    </rPh>
    <rPh sb="11" eb="12">
      <t>オ</t>
    </rPh>
    <phoneticPr fontId="2"/>
  </si>
  <si>
    <t>順番を崩さないように２枚組のまま名寄せしてリストの並びのまま封筒に封入。</t>
    <rPh sb="0" eb="2">
      <t>ジュンバン</t>
    </rPh>
    <rPh sb="3" eb="4">
      <t>クズ</t>
    </rPh>
    <rPh sb="11" eb="12">
      <t>マイ</t>
    </rPh>
    <rPh sb="12" eb="13">
      <t>クミ</t>
    </rPh>
    <rPh sb="16" eb="18">
      <t>ナヨ</t>
    </rPh>
    <rPh sb="25" eb="26">
      <t>ナラ</t>
    </rPh>
    <rPh sb="30" eb="32">
      <t>フウトウ</t>
    </rPh>
    <rPh sb="33" eb="35">
      <t>フウニュウ</t>
    </rPh>
    <phoneticPr fontId="2"/>
  </si>
  <si>
    <t>同封物はなし。</t>
    <rPh sb="0" eb="3">
      <t>ドウフウブツ</t>
    </rPh>
    <phoneticPr fontId="2"/>
  </si>
  <si>
    <t>同封物は返信用封筒とチラシ２枚。</t>
    <rPh sb="0" eb="3">
      <t>ドウフウブツ</t>
    </rPh>
    <rPh sb="4" eb="7">
      <t>ヘンシンヨウ</t>
    </rPh>
    <rPh sb="7" eb="9">
      <t>フウトウ</t>
    </rPh>
    <rPh sb="14" eb="15">
      <t>マイ</t>
    </rPh>
    <phoneticPr fontId="2"/>
  </si>
  <si>
    <t>７月上旬</t>
    <rPh sb="1" eb="2">
      <t>ガツ</t>
    </rPh>
    <rPh sb="2" eb="4">
      <t>ジョウジュン</t>
    </rPh>
    <phoneticPr fontId="2"/>
  </si>
  <si>
    <t>印刷した帳票をまとめ、角２封筒または長３封筒に施設単位で封入する。</t>
    <rPh sb="0" eb="2">
      <t>インサツ</t>
    </rPh>
    <rPh sb="11" eb="12">
      <t>カク</t>
    </rPh>
    <rPh sb="13" eb="15">
      <t>フウトウ</t>
    </rPh>
    <rPh sb="18" eb="19">
      <t>ナガ</t>
    </rPh>
    <rPh sb="20" eb="22">
      <t>フウトウ</t>
    </rPh>
    <rPh sb="23" eb="25">
      <t>シセツ</t>
    </rPh>
    <rPh sb="25" eb="27">
      <t>タンイ</t>
    </rPh>
    <rPh sb="28" eb="30">
      <t>フウニュウ</t>
    </rPh>
    <phoneticPr fontId="2"/>
  </si>
  <si>
    <t>1,200通</t>
    <rPh sb="5" eb="6">
      <t>ツウ</t>
    </rPh>
    <phoneticPr fontId="2"/>
  </si>
  <si>
    <t>負担限度額認定証連続様式に印刷する。</t>
    <rPh sb="0" eb="2">
      <t>フタン</t>
    </rPh>
    <rPh sb="2" eb="4">
      <t>ゲンド</t>
    </rPh>
    <rPh sb="4" eb="5">
      <t>ガク</t>
    </rPh>
    <rPh sb="5" eb="8">
      <t>ニンテイショウ</t>
    </rPh>
    <rPh sb="8" eb="10">
      <t>レンゾク</t>
    </rPh>
    <rPh sb="10" eb="12">
      <t>ヨウシキ</t>
    </rPh>
    <rPh sb="13" eb="15">
      <t>インサツ</t>
    </rPh>
    <phoneticPr fontId="2"/>
  </si>
  <si>
    <t>印刷した帳票をカットし、３つ折りにする。</t>
    <rPh sb="0" eb="2">
      <t>インサツ</t>
    </rPh>
    <rPh sb="14" eb="15">
      <t>オ</t>
    </rPh>
    <phoneticPr fontId="2"/>
  </si>
  <si>
    <t>負担限度額認定証連続様式</t>
    <rPh sb="10" eb="12">
      <t>ヨウシキ</t>
    </rPh>
    <phoneticPr fontId="2"/>
  </si>
  <si>
    <t>※</t>
    <phoneticPr fontId="2"/>
  </si>
  <si>
    <t>現年保険料通知書納付書なし様式、窓あき封筒、チラシ（Ａ４片面一色刷り。チラシデータは３月下旬提供）</t>
    <rPh sb="13" eb="15">
      <t>ヨウシキ</t>
    </rPh>
    <rPh sb="16" eb="17">
      <t>マド</t>
    </rPh>
    <rPh sb="19" eb="21">
      <t>フウトウ</t>
    </rPh>
    <rPh sb="28" eb="30">
      <t>カタメン</t>
    </rPh>
    <rPh sb="30" eb="32">
      <t>イッショク</t>
    </rPh>
    <rPh sb="32" eb="33">
      <t>ズ</t>
    </rPh>
    <rPh sb="43" eb="44">
      <t>ガツ</t>
    </rPh>
    <rPh sb="44" eb="46">
      <t>ゲジュン</t>
    </rPh>
    <rPh sb="46" eb="48">
      <t>テイキョウ</t>
    </rPh>
    <phoneticPr fontId="2"/>
  </si>
  <si>
    <t>２月中旬午前（作業期間として中４日以上は確保）</t>
    <rPh sb="1" eb="2">
      <t>ガツ</t>
    </rPh>
    <rPh sb="2" eb="4">
      <t>チュウジュン</t>
    </rPh>
    <rPh sb="4" eb="6">
      <t>ゴゼン</t>
    </rPh>
    <rPh sb="7" eb="11">
      <t>サギョウキカン</t>
    </rPh>
    <rPh sb="14" eb="15">
      <t>ナカ</t>
    </rPh>
    <rPh sb="16" eb="17">
      <t>カ</t>
    </rPh>
    <rPh sb="17" eb="19">
      <t>イジョウ</t>
    </rPh>
    <rPh sb="20" eb="22">
      <t>カクホ</t>
    </rPh>
    <phoneticPr fontId="2"/>
  </si>
  <si>
    <t>毎月下旬午前（作業期間として中３日以上は確保）</t>
    <rPh sb="0" eb="2">
      <t>マイツキ</t>
    </rPh>
    <rPh sb="2" eb="4">
      <t>ゲジュン</t>
    </rPh>
    <rPh sb="4" eb="6">
      <t>ゴゼン</t>
    </rPh>
    <rPh sb="7" eb="11">
      <t>サギョウキカン</t>
    </rPh>
    <rPh sb="14" eb="15">
      <t>ナカ</t>
    </rPh>
    <rPh sb="16" eb="17">
      <t>カ</t>
    </rPh>
    <rPh sb="17" eb="19">
      <t>イジョウ</t>
    </rPh>
    <rPh sb="20" eb="22">
      <t>カクホ</t>
    </rPh>
    <phoneticPr fontId="2"/>
  </si>
  <si>
    <t>150通×12回</t>
    <rPh sb="3" eb="4">
      <t>ツウ</t>
    </rPh>
    <rPh sb="7" eb="8">
      <t>カイ</t>
    </rPh>
    <phoneticPr fontId="2"/>
  </si>
  <si>
    <t>６月～８月下旬午前（作業期間として中３日以上は確保）</t>
    <rPh sb="1" eb="2">
      <t>ガツ</t>
    </rPh>
    <rPh sb="4" eb="5">
      <t>ガツ</t>
    </rPh>
    <rPh sb="5" eb="7">
      <t>ゲジュン</t>
    </rPh>
    <rPh sb="7" eb="9">
      <t>ゴゼン</t>
    </rPh>
    <rPh sb="10" eb="14">
      <t>サギョウキカン</t>
    </rPh>
    <rPh sb="17" eb="18">
      <t>ナカ</t>
    </rPh>
    <rPh sb="19" eb="20">
      <t>カ</t>
    </rPh>
    <rPh sb="20" eb="22">
      <t>イジョウ</t>
    </rPh>
    <rPh sb="23" eb="25">
      <t>カクホ</t>
    </rPh>
    <phoneticPr fontId="2"/>
  </si>
  <si>
    <t>・同じ帳票、封筒は同一の単価としていただきますようお願いします。</t>
    <rPh sb="1" eb="2">
      <t>オナ</t>
    </rPh>
    <rPh sb="3" eb="5">
      <t>チョウヒョウ</t>
    </rPh>
    <rPh sb="6" eb="8">
      <t>フウトウ</t>
    </rPh>
    <rPh sb="9" eb="11">
      <t>ドウイツ</t>
    </rPh>
    <rPh sb="12" eb="14">
      <t>タンカ</t>
    </rPh>
    <rPh sb="26" eb="27">
      <t>ネガ</t>
    </rPh>
    <phoneticPr fontId="2"/>
  </si>
  <si>
    <t>予定していた事業の中止や、数量の大幅な減少等により契約内容に比して著しく実績が少なくなると見込まれる場合。</t>
    <rPh sb="0" eb="2">
      <t>ヨテイ</t>
    </rPh>
    <rPh sb="6" eb="8">
      <t>ジギョウ</t>
    </rPh>
    <rPh sb="9" eb="11">
      <t>チュウシ</t>
    </rPh>
    <rPh sb="13" eb="15">
      <t>スウリョウ</t>
    </rPh>
    <rPh sb="16" eb="18">
      <t>オオハバ</t>
    </rPh>
    <rPh sb="19" eb="21">
      <t>ゲンショウ</t>
    </rPh>
    <rPh sb="21" eb="22">
      <t>ナド</t>
    </rPh>
    <rPh sb="25" eb="27">
      <t>ケイヤク</t>
    </rPh>
    <rPh sb="27" eb="29">
      <t>ナイヨウ</t>
    </rPh>
    <rPh sb="30" eb="31">
      <t>ヒ</t>
    </rPh>
    <rPh sb="33" eb="34">
      <t>イチジル</t>
    </rPh>
    <rPh sb="36" eb="38">
      <t>ジッセキ</t>
    </rPh>
    <rPh sb="39" eb="40">
      <t>スク</t>
    </rPh>
    <rPh sb="45" eb="47">
      <t>ミコ</t>
    </rPh>
    <rPh sb="50" eb="52">
      <t>バアイ</t>
    </rPh>
    <phoneticPr fontId="2"/>
  </si>
  <si>
    <t>市場の調達価格の著しい増大等により、当初の契約額の範囲で業務を遂行することが著しく困難と認められる場合。</t>
    <rPh sb="0" eb="2">
      <t>シジョウ</t>
    </rPh>
    <rPh sb="3" eb="5">
      <t>チョウタツ</t>
    </rPh>
    <rPh sb="5" eb="7">
      <t>カカク</t>
    </rPh>
    <rPh sb="8" eb="9">
      <t>イチジル</t>
    </rPh>
    <rPh sb="11" eb="13">
      <t>ゾウダイ</t>
    </rPh>
    <rPh sb="13" eb="14">
      <t>トウ</t>
    </rPh>
    <rPh sb="18" eb="20">
      <t>トウショ</t>
    </rPh>
    <rPh sb="21" eb="24">
      <t>ケイヤクガク</t>
    </rPh>
    <rPh sb="25" eb="27">
      <t>ハンイ</t>
    </rPh>
    <rPh sb="28" eb="30">
      <t>ギョウム</t>
    </rPh>
    <rPh sb="31" eb="33">
      <t>スイコウ</t>
    </rPh>
    <rPh sb="38" eb="39">
      <t>イチジル</t>
    </rPh>
    <rPh sb="41" eb="43">
      <t>コンナン</t>
    </rPh>
    <rPh sb="44" eb="45">
      <t>ミト</t>
    </rPh>
    <rPh sb="49" eb="51">
      <t>バアイ</t>
    </rPh>
    <phoneticPr fontId="2"/>
  </si>
  <si>
    <t>１　業務概要</t>
    <rPh sb="2" eb="4">
      <t>ギョウム</t>
    </rPh>
    <rPh sb="4" eb="6">
      <t>ガイヨウ</t>
    </rPh>
    <phoneticPr fontId="2"/>
  </si>
  <si>
    <t>（１）業務名称</t>
    <rPh sb="3" eb="5">
      <t>ギョウム</t>
    </rPh>
    <rPh sb="5" eb="7">
      <t>メイショウ</t>
    </rPh>
    <phoneticPr fontId="2"/>
  </si>
  <si>
    <t>（２）業務の目的</t>
    <rPh sb="3" eb="5">
      <t>ギョウム</t>
    </rPh>
    <rPh sb="6" eb="8">
      <t>モクテキ</t>
    </rPh>
    <phoneticPr fontId="2"/>
  </si>
  <si>
    <t>（３）契約期間</t>
    <rPh sb="3" eb="5">
      <t>ケイヤク</t>
    </rPh>
    <rPh sb="5" eb="7">
      <t>キカン</t>
    </rPh>
    <phoneticPr fontId="2"/>
  </si>
  <si>
    <t>３　業務内容</t>
    <rPh sb="2" eb="4">
      <t>ギョウム</t>
    </rPh>
    <rPh sb="4" eb="6">
      <t>ナイヨウ</t>
    </rPh>
    <phoneticPr fontId="2"/>
  </si>
  <si>
    <t>　本事業は条件付き一般競争入札により実施する。</t>
    <rPh sb="1" eb="4">
      <t>ホンジギョウ</t>
    </rPh>
    <rPh sb="5" eb="8">
      <t>ジョウケンツ</t>
    </rPh>
    <rPh sb="9" eb="15">
      <t>イッパンキョウソウニュウサツ</t>
    </rPh>
    <rPh sb="18" eb="20">
      <t>ジッシ</t>
    </rPh>
    <phoneticPr fontId="2"/>
  </si>
  <si>
    <t>（１）業務内容</t>
    <rPh sb="3" eb="5">
      <t>ギョウム</t>
    </rPh>
    <rPh sb="5" eb="7">
      <t>ナイヨウ</t>
    </rPh>
    <phoneticPr fontId="2"/>
  </si>
  <si>
    <t>（１）仕様書における年間数量見込数について</t>
    <rPh sb="3" eb="6">
      <t>シヨウショ</t>
    </rPh>
    <rPh sb="10" eb="12">
      <t>ネンカン</t>
    </rPh>
    <rPh sb="12" eb="14">
      <t>スウリョウ</t>
    </rPh>
    <rPh sb="14" eb="16">
      <t>ミコ</t>
    </rPh>
    <rPh sb="16" eb="17">
      <t>スウ</t>
    </rPh>
    <phoneticPr fontId="2"/>
  </si>
  <si>
    <t>④</t>
    <phoneticPr fontId="2"/>
  </si>
  <si>
    <t>現年保険料通知書納付書なし様式に印刷する。打ち分け（※）はリストで提供する。</t>
    <rPh sb="0" eb="1">
      <t>ゲン</t>
    </rPh>
    <rPh sb="1" eb="2">
      <t>ネン</t>
    </rPh>
    <rPh sb="2" eb="5">
      <t>ホケンリョウ</t>
    </rPh>
    <rPh sb="5" eb="8">
      <t>ツウチショ</t>
    </rPh>
    <rPh sb="8" eb="11">
      <t>ノウフショ</t>
    </rPh>
    <rPh sb="13" eb="15">
      <t>ヨウシキ</t>
    </rPh>
    <rPh sb="16" eb="18">
      <t>インサツ</t>
    </rPh>
    <rPh sb="21" eb="22">
      <t>ウ</t>
    </rPh>
    <rPh sb="23" eb="24">
      <t>ワ</t>
    </rPh>
    <rPh sb="33" eb="35">
      <t>テイキョウ</t>
    </rPh>
    <phoneticPr fontId="2"/>
  </si>
  <si>
    <t>⑤</t>
    <phoneticPr fontId="2"/>
  </si>
  <si>
    <t>①での打ち分けに適さない一部封筒（対象帳票は別途リストにより交付）を抜き取り別の束としてまとめる。</t>
    <rPh sb="3" eb="4">
      <t>ウ</t>
    </rPh>
    <rPh sb="5" eb="6">
      <t>ワ</t>
    </rPh>
    <rPh sb="8" eb="9">
      <t>テキ</t>
    </rPh>
    <rPh sb="12" eb="14">
      <t>イチブ</t>
    </rPh>
    <rPh sb="14" eb="16">
      <t>フウトウ</t>
    </rPh>
    <rPh sb="17" eb="19">
      <t>タイショウ</t>
    </rPh>
    <rPh sb="19" eb="21">
      <t>チョウヒョウ</t>
    </rPh>
    <rPh sb="22" eb="24">
      <t>ベット</t>
    </rPh>
    <rPh sb="30" eb="32">
      <t>コウフ</t>
    </rPh>
    <rPh sb="34" eb="35">
      <t>ヌ</t>
    </rPh>
    <rPh sb="36" eb="37">
      <t>ト</t>
    </rPh>
    <rPh sb="38" eb="39">
      <t>ベツ</t>
    </rPh>
    <rPh sb="40" eb="41">
      <t>タバ</t>
    </rPh>
    <phoneticPr fontId="2"/>
  </si>
  <si>
    <t>（２）契約金額</t>
    <rPh sb="3" eb="5">
      <t>ケイヤク</t>
    </rPh>
    <rPh sb="5" eb="7">
      <t>キンガク</t>
    </rPh>
    <phoneticPr fontId="2"/>
  </si>
  <si>
    <t>（３）請求</t>
    <rPh sb="3" eb="5">
      <t>セイキュウ</t>
    </rPh>
    <phoneticPr fontId="2"/>
  </si>
  <si>
    <t>（２）成果物の納品</t>
    <rPh sb="3" eb="6">
      <t>セイカブツ</t>
    </rPh>
    <rPh sb="7" eb="9">
      <t>ノウヒン</t>
    </rPh>
    <phoneticPr fontId="2"/>
  </si>
  <si>
    <t>　受託者は特別な指定がない場合、それぞれの業務ごとに指定の日時に委託者の指定する場所に成果物を納品することをもって業務の完了とする。</t>
    <rPh sb="1" eb="4">
      <t>ジュタクシャ</t>
    </rPh>
    <rPh sb="5" eb="7">
      <t>トクベツ</t>
    </rPh>
    <rPh sb="8" eb="10">
      <t>シテイ</t>
    </rPh>
    <rPh sb="13" eb="15">
      <t>バアイ</t>
    </rPh>
    <rPh sb="21" eb="23">
      <t>ギョウム</t>
    </rPh>
    <rPh sb="26" eb="28">
      <t>シテイ</t>
    </rPh>
    <rPh sb="29" eb="31">
      <t>ニチジ</t>
    </rPh>
    <rPh sb="32" eb="35">
      <t>イタクシャ</t>
    </rPh>
    <rPh sb="36" eb="38">
      <t>シテイ</t>
    </rPh>
    <rPh sb="40" eb="42">
      <t>バショ</t>
    </rPh>
    <rPh sb="43" eb="46">
      <t>セイカブツ</t>
    </rPh>
    <rPh sb="47" eb="49">
      <t>ノウヒン</t>
    </rPh>
    <rPh sb="57" eb="59">
      <t>ギョウム</t>
    </rPh>
    <rPh sb="60" eb="62">
      <t>カンリョウ</t>
    </rPh>
    <phoneticPr fontId="2"/>
  </si>
  <si>
    <t>（３）職員支援、技術的助言、補助</t>
    <rPh sb="3" eb="5">
      <t>ショクイン</t>
    </rPh>
    <rPh sb="5" eb="7">
      <t>シエン</t>
    </rPh>
    <rPh sb="8" eb="11">
      <t>ギジュツテキ</t>
    </rPh>
    <rPh sb="11" eb="13">
      <t>ジョゲン</t>
    </rPh>
    <rPh sb="14" eb="16">
      <t>ホジョ</t>
    </rPh>
    <phoneticPr fontId="2"/>
  </si>
  <si>
    <t>　契約後、本市介護保険システムの構築及び契約期間中の運用にあたり、委託者の求めに応じ、打ち合わせへの参加や専門的知見に基づく技術的助言等を求められたときは対応する。</t>
    <rPh sb="1" eb="3">
      <t>ケイヤク</t>
    </rPh>
    <rPh sb="3" eb="4">
      <t>ゴ</t>
    </rPh>
    <rPh sb="5" eb="7">
      <t>ホンシ</t>
    </rPh>
    <rPh sb="7" eb="9">
      <t>カイゴ</t>
    </rPh>
    <rPh sb="9" eb="11">
      <t>ホケン</t>
    </rPh>
    <rPh sb="16" eb="18">
      <t>コウチク</t>
    </rPh>
    <rPh sb="18" eb="19">
      <t>オヨ</t>
    </rPh>
    <rPh sb="20" eb="22">
      <t>ケイヤク</t>
    </rPh>
    <rPh sb="22" eb="25">
      <t>キカンチュウ</t>
    </rPh>
    <rPh sb="26" eb="28">
      <t>ウンヨウ</t>
    </rPh>
    <rPh sb="33" eb="36">
      <t>イタクシャ</t>
    </rPh>
    <rPh sb="37" eb="38">
      <t>モト</t>
    </rPh>
    <rPh sb="40" eb="41">
      <t>オウ</t>
    </rPh>
    <rPh sb="43" eb="44">
      <t>ウ</t>
    </rPh>
    <rPh sb="45" eb="46">
      <t>ア</t>
    </rPh>
    <rPh sb="50" eb="52">
      <t>サンカ</t>
    </rPh>
    <rPh sb="53" eb="56">
      <t>センモンテキ</t>
    </rPh>
    <rPh sb="56" eb="58">
      <t>チケン</t>
    </rPh>
    <rPh sb="59" eb="60">
      <t>モト</t>
    </rPh>
    <rPh sb="62" eb="65">
      <t>ギジュツテキ</t>
    </rPh>
    <rPh sb="65" eb="67">
      <t>ジョゲン</t>
    </rPh>
    <rPh sb="67" eb="68">
      <t>トウ</t>
    </rPh>
    <rPh sb="69" eb="70">
      <t>モト</t>
    </rPh>
    <rPh sb="77" eb="79">
      <t>タイオウ</t>
    </rPh>
    <phoneticPr fontId="2"/>
  </si>
  <si>
    <t>全て同封するため、封入封緘作業までに準備を終わらせること。</t>
    <rPh sb="0" eb="1">
      <t>スベ</t>
    </rPh>
    <rPh sb="2" eb="4">
      <t>ドウフウ</t>
    </rPh>
    <rPh sb="9" eb="13">
      <t>フウニュウフウカン</t>
    </rPh>
    <rPh sb="13" eb="15">
      <t>サギョウ</t>
    </rPh>
    <rPh sb="18" eb="20">
      <t>ジュンビ</t>
    </rPh>
    <rPh sb="21" eb="22">
      <t>オ</t>
    </rPh>
    <phoneticPr fontId="2"/>
  </si>
  <si>
    <t>全て同封するため、封入封緘作業までに準備を終わらせること。</t>
    <rPh sb="0" eb="1">
      <t>スベ</t>
    </rPh>
    <rPh sb="2" eb="4">
      <t>ドウフウ</t>
    </rPh>
    <rPh sb="9" eb="13">
      <t>フウニュウフウカン</t>
    </rPh>
    <rPh sb="13" eb="15">
      <t>サギョウ</t>
    </rPh>
    <rPh sb="18" eb="20">
      <t>ジュンビ</t>
    </rPh>
    <phoneticPr fontId="2"/>
  </si>
  <si>
    <t>封入封緘作業までに準備を終わらせること。</t>
    <rPh sb="0" eb="4">
      <t>フウニュウフウカン</t>
    </rPh>
    <rPh sb="4" eb="6">
      <t>サギョウ</t>
    </rPh>
    <rPh sb="9" eb="11">
      <t>ジュンビ</t>
    </rPh>
    <phoneticPr fontId="2"/>
  </si>
  <si>
    <t>全て同封するため封入封緘作業までに準備を終わらせること。</t>
    <rPh sb="0" eb="1">
      <t>スベ</t>
    </rPh>
    <rPh sb="2" eb="4">
      <t>ドウフウ</t>
    </rPh>
    <rPh sb="8" eb="12">
      <t>フウニュウフウカン</t>
    </rPh>
    <rPh sb="12" eb="14">
      <t>サギョウ</t>
    </rPh>
    <rPh sb="17" eb="19">
      <t>ジュンビ</t>
    </rPh>
    <phoneticPr fontId="2"/>
  </si>
  <si>
    <t>負担限度額認定証単票作成</t>
    <rPh sb="0" eb="5">
      <t>フタンゲンドガク</t>
    </rPh>
    <rPh sb="5" eb="8">
      <t>ニンテイショウ</t>
    </rPh>
    <rPh sb="8" eb="10">
      <t>タンピョウ</t>
    </rPh>
    <rPh sb="10" eb="12">
      <t>サクセイ</t>
    </rPh>
    <phoneticPr fontId="2"/>
  </si>
  <si>
    <t>負担割合証単票作成</t>
    <rPh sb="0" eb="5">
      <t>フタンワリアイショウ</t>
    </rPh>
    <rPh sb="5" eb="7">
      <t>タンピョウ</t>
    </rPh>
    <rPh sb="7" eb="9">
      <t>サクセイ</t>
    </rPh>
    <phoneticPr fontId="2"/>
  </si>
  <si>
    <t>介護保険証単票作成</t>
    <rPh sb="0" eb="2">
      <t>カイゴ</t>
    </rPh>
    <rPh sb="2" eb="4">
      <t>ホケン</t>
    </rPh>
    <rPh sb="4" eb="5">
      <t>ショウ</t>
    </rPh>
    <rPh sb="5" eb="7">
      <t>タンピョウ</t>
    </rPh>
    <rPh sb="7" eb="9">
      <t>サクセイ</t>
    </rPh>
    <phoneticPr fontId="2"/>
  </si>
  <si>
    <t>口座振替依頼書作成</t>
    <rPh sb="0" eb="4">
      <t>コウザフリカエ</t>
    </rPh>
    <rPh sb="4" eb="7">
      <t>イライショ</t>
    </rPh>
    <rPh sb="7" eb="9">
      <t>サクセイ</t>
    </rPh>
    <phoneticPr fontId="2"/>
  </si>
  <si>
    <t>介護保険料のしおり作成</t>
    <rPh sb="0" eb="5">
      <t>カイゴホケンリョウ</t>
    </rPh>
    <rPh sb="9" eb="11">
      <t>サクセイ</t>
    </rPh>
    <phoneticPr fontId="2"/>
  </si>
  <si>
    <t>結果通知封筒作成</t>
    <rPh sb="0" eb="4">
      <t>ケッカツウチ</t>
    </rPh>
    <rPh sb="4" eb="6">
      <t>フウトウ</t>
    </rPh>
    <rPh sb="6" eb="8">
      <t>サクセイ</t>
    </rPh>
    <phoneticPr fontId="2"/>
  </si>
  <si>
    <t>（４）帳票サンプルの作成</t>
    <rPh sb="3" eb="5">
      <t>チョウヒョウ</t>
    </rPh>
    <rPh sb="10" eb="12">
      <t>サクセイ</t>
    </rPh>
    <phoneticPr fontId="2"/>
  </si>
  <si>
    <t>（５）問い合わせ対応</t>
    <rPh sb="3" eb="4">
      <t>ト</t>
    </rPh>
    <rPh sb="5" eb="6">
      <t>ア</t>
    </rPh>
    <rPh sb="8" eb="10">
      <t>タイオウ</t>
    </rPh>
    <phoneticPr fontId="2"/>
  </si>
  <si>
    <t>（６）次期調達時における協力</t>
    <rPh sb="3" eb="5">
      <t>ジキ</t>
    </rPh>
    <rPh sb="5" eb="7">
      <t>チョウタツ</t>
    </rPh>
    <rPh sb="7" eb="8">
      <t>ジ</t>
    </rPh>
    <rPh sb="12" eb="14">
      <t>キョウリョク</t>
    </rPh>
    <phoneticPr fontId="2"/>
  </si>
  <si>
    <t>６　契約変更について</t>
    <rPh sb="2" eb="4">
      <t>ケイヤク</t>
    </rPh>
    <rPh sb="4" eb="6">
      <t>ヘンコウ</t>
    </rPh>
    <phoneticPr fontId="2"/>
  </si>
  <si>
    <t>７　その他</t>
    <rPh sb="4" eb="5">
      <t>タ</t>
    </rPh>
    <phoneticPr fontId="2"/>
  </si>
  <si>
    <t>４　データ授受</t>
    <rPh sb="5" eb="7">
      <t>ジュジュ</t>
    </rPh>
    <phoneticPr fontId="2"/>
  </si>
  <si>
    <t>（１）データ提供媒体</t>
    <rPh sb="6" eb="8">
      <t>テイキョウ</t>
    </rPh>
    <rPh sb="8" eb="10">
      <t>バイタイ</t>
    </rPh>
    <phoneticPr fontId="2"/>
  </si>
  <si>
    <t>（２）データ形式</t>
    <rPh sb="6" eb="8">
      <t>ケイシキ</t>
    </rPh>
    <phoneticPr fontId="2"/>
  </si>
  <si>
    <t>②</t>
    <phoneticPr fontId="2"/>
  </si>
  <si>
    <t>チラシデータ</t>
    <phoneticPr fontId="2"/>
  </si>
  <si>
    <t>③</t>
    <phoneticPr fontId="2"/>
  </si>
  <si>
    <t>レイアウトデータ</t>
    <phoneticPr fontId="2"/>
  </si>
  <si>
    <t>帳票データ</t>
  </si>
  <si>
    <t>印刷物の完成形ＰＤＦデータ及びＰＤＦデータと同対象者情報を列挙したＣＳＶデータ
なお、委託者側でＰＤＦデータへの一意の番号の付番などは行わない。</t>
    <rPh sb="0" eb="3">
      <t>インサツブツ</t>
    </rPh>
    <rPh sb="4" eb="6">
      <t>カンセイ</t>
    </rPh>
    <rPh sb="6" eb="7">
      <t>ケイ</t>
    </rPh>
    <rPh sb="13" eb="14">
      <t>オヨ</t>
    </rPh>
    <rPh sb="22" eb="23">
      <t>オナ</t>
    </rPh>
    <rPh sb="23" eb="26">
      <t>タイショウシャ</t>
    </rPh>
    <rPh sb="26" eb="28">
      <t>ジョウホウ</t>
    </rPh>
    <rPh sb="29" eb="31">
      <t>レッキョ</t>
    </rPh>
    <rPh sb="43" eb="46">
      <t>イタクシャ</t>
    </rPh>
    <rPh sb="46" eb="47">
      <t>ガワ</t>
    </rPh>
    <rPh sb="56" eb="58">
      <t>イチイ</t>
    </rPh>
    <rPh sb="59" eb="61">
      <t>バンゴウ</t>
    </rPh>
    <rPh sb="62" eb="64">
      <t>フバン</t>
    </rPh>
    <rPh sb="67" eb="68">
      <t>オコナ</t>
    </rPh>
    <phoneticPr fontId="2"/>
  </si>
  <si>
    <t>年４回</t>
    <rPh sb="0" eb="1">
      <t>ネン</t>
    </rPh>
    <rPh sb="2" eb="3">
      <t>カイ</t>
    </rPh>
    <phoneticPr fontId="2"/>
  </si>
  <si>
    <t>帳票名</t>
    <rPh sb="0" eb="2">
      <t>チョウヒョウ</t>
    </rPh>
    <rPh sb="2" eb="3">
      <t>メイ</t>
    </rPh>
    <phoneticPr fontId="2"/>
  </si>
  <si>
    <t>納品</t>
    <rPh sb="0" eb="2">
      <t>ノウヒン</t>
    </rPh>
    <phoneticPr fontId="2"/>
  </si>
  <si>
    <t>整理番号</t>
    <rPh sb="0" eb="2">
      <t>セイリ</t>
    </rPh>
    <rPh sb="2" eb="4">
      <t>バンゴウ</t>
    </rPh>
    <phoneticPr fontId="2"/>
  </si>
  <si>
    <t>　契約満了後の次期調達を実施するにあたって、使用している各種帳票の現物（サンプル帳票　各10部程度）及び仕様等の情報を委託元に提供する。</t>
    <rPh sb="1" eb="3">
      <t>ケイヤク</t>
    </rPh>
    <rPh sb="3" eb="5">
      <t>マンリョウ</t>
    </rPh>
    <rPh sb="5" eb="6">
      <t>ゴ</t>
    </rPh>
    <rPh sb="7" eb="9">
      <t>ジキ</t>
    </rPh>
    <rPh sb="9" eb="11">
      <t>チョウタツ</t>
    </rPh>
    <rPh sb="12" eb="14">
      <t>ジッシ</t>
    </rPh>
    <rPh sb="22" eb="24">
      <t>シヨウ</t>
    </rPh>
    <rPh sb="28" eb="30">
      <t>カクシュ</t>
    </rPh>
    <rPh sb="30" eb="32">
      <t>チョウヒョウ</t>
    </rPh>
    <rPh sb="33" eb="35">
      <t>ゲンブツ</t>
    </rPh>
    <rPh sb="40" eb="42">
      <t>チョウヒョウ</t>
    </rPh>
    <rPh sb="43" eb="44">
      <t>カク</t>
    </rPh>
    <rPh sb="46" eb="47">
      <t>ブ</t>
    </rPh>
    <rPh sb="47" eb="49">
      <t>テイド</t>
    </rPh>
    <rPh sb="50" eb="51">
      <t>オヨ</t>
    </rPh>
    <rPh sb="52" eb="54">
      <t>シヨウ</t>
    </rPh>
    <rPh sb="54" eb="55">
      <t>トウ</t>
    </rPh>
    <rPh sb="56" eb="58">
      <t>ジョウホウ</t>
    </rPh>
    <rPh sb="59" eb="61">
      <t>イタク</t>
    </rPh>
    <rPh sb="61" eb="62">
      <t>モト</t>
    </rPh>
    <rPh sb="63" eb="65">
      <t>テイキョウ</t>
    </rPh>
    <phoneticPr fontId="2"/>
  </si>
  <si>
    <t>作成時期目安</t>
    <rPh sb="0" eb="2">
      <t>サクセイ</t>
    </rPh>
    <rPh sb="2" eb="4">
      <t>ジキ</t>
    </rPh>
    <rPh sb="4" eb="6">
      <t>メヤス</t>
    </rPh>
    <phoneticPr fontId="2"/>
  </si>
  <si>
    <t>介護保険料のしおり</t>
    <rPh sb="0" eb="5">
      <t>カイゴホケンリョウ</t>
    </rPh>
    <phoneticPr fontId="2"/>
  </si>
  <si>
    <t>口座振替依頼書</t>
    <rPh sb="0" eb="4">
      <t>コウザフリカエ</t>
    </rPh>
    <rPh sb="4" eb="7">
      <t>イライショ</t>
    </rPh>
    <phoneticPr fontId="2"/>
  </si>
  <si>
    <t>介護保険証単票</t>
    <rPh sb="0" eb="2">
      <t>カイゴ</t>
    </rPh>
    <rPh sb="2" eb="4">
      <t>ホケン</t>
    </rPh>
    <rPh sb="4" eb="5">
      <t>ショウ</t>
    </rPh>
    <rPh sb="5" eb="7">
      <t>タンピョウ</t>
    </rPh>
    <phoneticPr fontId="2"/>
  </si>
  <si>
    <t>負担割合証単票</t>
    <rPh sb="0" eb="5">
      <t>フタンワリアイショウ</t>
    </rPh>
    <rPh sb="5" eb="7">
      <t>タンピョウ</t>
    </rPh>
    <phoneticPr fontId="2"/>
  </si>
  <si>
    <t>負担限度額認定証単票</t>
    <rPh sb="0" eb="5">
      <t>フタンゲンドガク</t>
    </rPh>
    <rPh sb="5" eb="8">
      <t>ニンテイショウ</t>
    </rPh>
    <rPh sb="8" eb="10">
      <t>タンピョウ</t>
    </rPh>
    <phoneticPr fontId="2"/>
  </si>
  <si>
    <t>窓あき封筒緑</t>
    <rPh sb="0" eb="1">
      <t>マド</t>
    </rPh>
    <rPh sb="3" eb="5">
      <t>フウトウ</t>
    </rPh>
    <rPh sb="5" eb="6">
      <t>ミドリ</t>
    </rPh>
    <phoneticPr fontId="2"/>
  </si>
  <si>
    <t>窓あき封筒黄</t>
    <rPh sb="0" eb="1">
      <t>マド</t>
    </rPh>
    <rPh sb="3" eb="5">
      <t>フウトウ</t>
    </rPh>
    <rPh sb="5" eb="6">
      <t>キ</t>
    </rPh>
    <phoneticPr fontId="2"/>
  </si>
  <si>
    <t>被保険者証封筒</t>
    <rPh sb="0" eb="5">
      <t>ヒホケンシャショウ</t>
    </rPh>
    <rPh sb="5" eb="7">
      <t>フウトウ</t>
    </rPh>
    <phoneticPr fontId="2"/>
  </si>
  <si>
    <t>返信用封筒</t>
    <rPh sb="0" eb="3">
      <t>ヘンシンヨウ</t>
    </rPh>
    <rPh sb="3" eb="5">
      <t>フウトウ</t>
    </rPh>
    <phoneticPr fontId="2"/>
  </si>
  <si>
    <t>更新用封筒</t>
    <rPh sb="0" eb="3">
      <t>コウシンヨウ</t>
    </rPh>
    <rPh sb="3" eb="5">
      <t>フウトウ</t>
    </rPh>
    <phoneticPr fontId="2"/>
  </si>
  <si>
    <t>更新用封筒区特</t>
    <rPh sb="0" eb="5">
      <t>コウシンヨウフウトウ</t>
    </rPh>
    <rPh sb="5" eb="7">
      <t>クトク</t>
    </rPh>
    <phoneticPr fontId="2"/>
  </si>
  <si>
    <t>主治医封筒</t>
    <rPh sb="0" eb="3">
      <t>シュジイ</t>
    </rPh>
    <rPh sb="3" eb="5">
      <t>フウトウ</t>
    </rPh>
    <phoneticPr fontId="2"/>
  </si>
  <si>
    <t>主治医返信用封筒</t>
    <rPh sb="0" eb="3">
      <t>シュジイ</t>
    </rPh>
    <rPh sb="3" eb="6">
      <t>ヘンシンヨウ</t>
    </rPh>
    <rPh sb="6" eb="8">
      <t>フウトウ</t>
    </rPh>
    <phoneticPr fontId="2"/>
  </si>
  <si>
    <t>結果通知封筒</t>
    <rPh sb="0" eb="4">
      <t>ケッカツウチ</t>
    </rPh>
    <rPh sb="4" eb="6">
      <t>フウトウ</t>
    </rPh>
    <phoneticPr fontId="2"/>
  </si>
  <si>
    <t>請求書帳票</t>
    <rPh sb="0" eb="3">
      <t>セイキュウショ</t>
    </rPh>
    <rPh sb="3" eb="5">
      <t>チョウヒョウ</t>
    </rPh>
    <phoneticPr fontId="2"/>
  </si>
  <si>
    <t>R6.6上旬</t>
    <rPh sb="4" eb="6">
      <t>ジョウジュン</t>
    </rPh>
    <phoneticPr fontId="2"/>
  </si>
  <si>
    <t>制度改定の可能性あり。様式が固まるのが直前になる見込み</t>
    <rPh sb="0" eb="2">
      <t>セイド</t>
    </rPh>
    <rPh sb="2" eb="4">
      <t>カイテイ</t>
    </rPh>
    <rPh sb="5" eb="8">
      <t>カノウセイ</t>
    </rPh>
    <rPh sb="11" eb="13">
      <t>ヨウシキ</t>
    </rPh>
    <rPh sb="14" eb="15">
      <t>カタ</t>
    </rPh>
    <rPh sb="19" eb="21">
      <t>チョクゼン</t>
    </rPh>
    <rPh sb="24" eb="26">
      <t>ミコ</t>
    </rPh>
    <phoneticPr fontId="2"/>
  </si>
  <si>
    <t>月次賦課通知に同封するため４月上旬には必要。ただし、７月で内容改定の可能性あり。</t>
    <rPh sb="0" eb="2">
      <t>ゲツジ</t>
    </rPh>
    <rPh sb="2" eb="4">
      <t>フカ</t>
    </rPh>
    <rPh sb="4" eb="6">
      <t>ツウチ</t>
    </rPh>
    <rPh sb="7" eb="9">
      <t>ドウフウ</t>
    </rPh>
    <rPh sb="14" eb="15">
      <t>ガツ</t>
    </rPh>
    <rPh sb="15" eb="17">
      <t>ジョウジュン</t>
    </rPh>
    <rPh sb="19" eb="21">
      <t>ヒツヨウ</t>
    </rPh>
    <rPh sb="27" eb="28">
      <t>ガツ</t>
    </rPh>
    <rPh sb="29" eb="31">
      <t>ナイヨウ</t>
    </rPh>
    <rPh sb="31" eb="33">
      <t>カイテイ</t>
    </rPh>
    <rPh sb="34" eb="37">
      <t>カノウセイ</t>
    </rPh>
    <phoneticPr fontId="2"/>
  </si>
  <si>
    <t>受託者保管</t>
    <rPh sb="0" eb="3">
      <t>ジュタクシャ</t>
    </rPh>
    <rPh sb="3" eb="5">
      <t>ホカン</t>
    </rPh>
    <phoneticPr fontId="2"/>
  </si>
  <si>
    <t>カマス封筒</t>
    <phoneticPr fontId="2"/>
  </si>
  <si>
    <t>カマス封筒大</t>
    <phoneticPr fontId="2"/>
  </si>
  <si>
    <t>カマス被保証封筒</t>
    <phoneticPr fontId="2"/>
  </si>
  <si>
    <t>郵便局で3ヶ月程度前に要事前手続き。15負担限度額と27高額更新勧奨に計3,000枚受託者が使用。残りは委託者に納品。</t>
    <rPh sb="0" eb="3">
      <t>ユウビンキョク</t>
    </rPh>
    <rPh sb="6" eb="7">
      <t>ゲツ</t>
    </rPh>
    <rPh sb="7" eb="9">
      <t>テイド</t>
    </rPh>
    <rPh sb="9" eb="10">
      <t>マエ</t>
    </rPh>
    <rPh sb="11" eb="12">
      <t>ヨウ</t>
    </rPh>
    <rPh sb="12" eb="14">
      <t>ジゼン</t>
    </rPh>
    <rPh sb="14" eb="16">
      <t>テツヅ</t>
    </rPh>
    <rPh sb="20" eb="22">
      <t>フタン</t>
    </rPh>
    <rPh sb="22" eb="24">
      <t>ゲンド</t>
    </rPh>
    <rPh sb="24" eb="25">
      <t>ガク</t>
    </rPh>
    <rPh sb="28" eb="30">
      <t>コウガク</t>
    </rPh>
    <rPh sb="30" eb="32">
      <t>コウシン</t>
    </rPh>
    <rPh sb="32" eb="34">
      <t>カンショウ</t>
    </rPh>
    <rPh sb="35" eb="36">
      <t>ケイ</t>
    </rPh>
    <rPh sb="41" eb="42">
      <t>マイ</t>
    </rPh>
    <rPh sb="42" eb="45">
      <t>ジュタクシャ</t>
    </rPh>
    <rPh sb="46" eb="48">
      <t>シヨウ</t>
    </rPh>
    <rPh sb="49" eb="50">
      <t>ノコ</t>
    </rPh>
    <rPh sb="52" eb="55">
      <t>イタクシャ</t>
    </rPh>
    <rPh sb="56" eb="58">
      <t>ノウヒン</t>
    </rPh>
    <phoneticPr fontId="2"/>
  </si>
  <si>
    <t>調査票返信用封筒作成</t>
    <rPh sb="0" eb="3">
      <t>チョウサヒョウ</t>
    </rPh>
    <rPh sb="3" eb="6">
      <t>ヘンシンヨウ</t>
    </rPh>
    <rPh sb="6" eb="8">
      <t>フウトウ</t>
    </rPh>
    <rPh sb="8" eb="10">
      <t>サクセイ</t>
    </rPh>
    <phoneticPr fontId="2"/>
  </si>
  <si>
    <t>長３主治医返信用封筒</t>
    <rPh sb="0" eb="1">
      <t>ナガ</t>
    </rPh>
    <rPh sb="2" eb="5">
      <t>シュジイ</t>
    </rPh>
    <rPh sb="5" eb="7">
      <t>ヘンシン</t>
    </rPh>
    <rPh sb="7" eb="8">
      <t>ヨウ</t>
    </rPh>
    <rPh sb="8" eb="10">
      <t>フウトウ</t>
    </rPh>
    <phoneticPr fontId="2"/>
  </si>
  <si>
    <t>長３調査票返信用封筒</t>
    <rPh sb="0" eb="1">
      <t>ナガ</t>
    </rPh>
    <rPh sb="2" eb="4">
      <t>チョウサ</t>
    </rPh>
    <rPh sb="4" eb="5">
      <t>ヒョウ</t>
    </rPh>
    <rPh sb="5" eb="8">
      <t>ヘンシンヨウ</t>
    </rPh>
    <rPh sb="8" eb="10">
      <t>フウトウ</t>
    </rPh>
    <phoneticPr fontId="2"/>
  </si>
  <si>
    <t>提供したデータを過年保険料通知書納付書あり（仮算）様式に印刷する。打ち分けはリストで提供する。</t>
    <rPh sb="0" eb="2">
      <t>テイキョウ</t>
    </rPh>
    <rPh sb="8" eb="10">
      <t>カネン</t>
    </rPh>
    <rPh sb="10" eb="13">
      <t>ホケンリョウ</t>
    </rPh>
    <rPh sb="13" eb="16">
      <t>ツウチショ</t>
    </rPh>
    <rPh sb="16" eb="19">
      <t>ノウフショ</t>
    </rPh>
    <rPh sb="22" eb="23">
      <t>カリ</t>
    </rPh>
    <rPh sb="23" eb="24">
      <t>サン</t>
    </rPh>
    <rPh sb="25" eb="27">
      <t>ヨウシキ</t>
    </rPh>
    <rPh sb="28" eb="30">
      <t>インサツ</t>
    </rPh>
    <rPh sb="33" eb="34">
      <t>ウ</t>
    </rPh>
    <rPh sb="35" eb="36">
      <t>ワ</t>
    </rPh>
    <rPh sb="42" eb="44">
      <t>テイキョウ</t>
    </rPh>
    <phoneticPr fontId="2"/>
  </si>
  <si>
    <t>印刷した２連の連続帳票を６枚にカット</t>
    <rPh sb="0" eb="2">
      <t>インサツ</t>
    </rPh>
    <rPh sb="5" eb="6">
      <t>レン</t>
    </rPh>
    <rPh sb="13" eb="14">
      <t>マイ</t>
    </rPh>
    <phoneticPr fontId="2"/>
  </si>
  <si>
    <t>受託者は納品物を納品した日及び翌市役所開庁日の９時から17時半まで、委託者から納品物に係る問い合わせに対応できる体制を整備する。</t>
    <rPh sb="0" eb="3">
      <t>ジュタクシャ</t>
    </rPh>
    <rPh sb="4" eb="6">
      <t>ノウヒン</t>
    </rPh>
    <rPh sb="6" eb="7">
      <t>ブツ</t>
    </rPh>
    <rPh sb="8" eb="10">
      <t>ノウヒン</t>
    </rPh>
    <rPh sb="12" eb="13">
      <t>ヒ</t>
    </rPh>
    <rPh sb="13" eb="14">
      <t>オヨ</t>
    </rPh>
    <rPh sb="15" eb="16">
      <t>ヨク</t>
    </rPh>
    <rPh sb="16" eb="19">
      <t>シヤクショ</t>
    </rPh>
    <rPh sb="19" eb="21">
      <t>カイチョウ</t>
    </rPh>
    <rPh sb="21" eb="22">
      <t>ヒ</t>
    </rPh>
    <rPh sb="24" eb="25">
      <t>ジ</t>
    </rPh>
    <rPh sb="29" eb="30">
      <t>ジ</t>
    </rPh>
    <rPh sb="30" eb="31">
      <t>ハン</t>
    </rPh>
    <rPh sb="34" eb="37">
      <t>イタクシャ</t>
    </rPh>
    <rPh sb="39" eb="41">
      <t>ノウヒン</t>
    </rPh>
    <rPh sb="41" eb="42">
      <t>ブツ</t>
    </rPh>
    <rPh sb="43" eb="44">
      <t>カカ</t>
    </rPh>
    <rPh sb="45" eb="46">
      <t>ト</t>
    </rPh>
    <rPh sb="47" eb="48">
      <t>ア</t>
    </rPh>
    <rPh sb="51" eb="53">
      <t>タイオウ</t>
    </rPh>
    <rPh sb="56" eb="58">
      <t>タイセイ</t>
    </rPh>
    <rPh sb="59" eb="61">
      <t>セイビ</t>
    </rPh>
    <phoneticPr fontId="2"/>
  </si>
  <si>
    <t>ワード、エクセル、ＰＤＦなどで作成した完成形のデータの提供または、おおまかなレイアウトや内容を指定し、受託者にて帳票の作成を行う。</t>
    <rPh sb="15" eb="17">
      <t>サクセイ</t>
    </rPh>
    <rPh sb="19" eb="21">
      <t>カンセイ</t>
    </rPh>
    <rPh sb="21" eb="22">
      <t>ケイ</t>
    </rPh>
    <rPh sb="27" eb="29">
      <t>テイキョウ</t>
    </rPh>
    <rPh sb="44" eb="46">
      <t>ナイヨウ</t>
    </rPh>
    <rPh sb="47" eb="49">
      <t>シテイ</t>
    </rPh>
    <rPh sb="51" eb="54">
      <t>ジュタクシャ</t>
    </rPh>
    <rPh sb="56" eb="58">
      <t>チョウヒョウ</t>
    </rPh>
    <rPh sb="59" eb="61">
      <t>サクセイ</t>
    </rPh>
    <rPh sb="62" eb="63">
      <t>オコナ</t>
    </rPh>
    <phoneticPr fontId="2"/>
  </si>
  <si>
    <t>紙媒体またはＰＤＦ等のデータで参考様式を提供し、受託者にてレイアウトを作成する</t>
    <rPh sb="0" eb="1">
      <t>カミ</t>
    </rPh>
    <rPh sb="1" eb="3">
      <t>バイタイ</t>
    </rPh>
    <rPh sb="9" eb="10">
      <t>ナド</t>
    </rPh>
    <rPh sb="15" eb="17">
      <t>サンコウ</t>
    </rPh>
    <rPh sb="17" eb="19">
      <t>ヨウシキ</t>
    </rPh>
    <rPh sb="20" eb="22">
      <t>テイキョウ</t>
    </rPh>
    <rPh sb="24" eb="27">
      <t>ジュタクシャ</t>
    </rPh>
    <rPh sb="35" eb="37">
      <t>サクセイ</t>
    </rPh>
    <phoneticPr fontId="2"/>
  </si>
  <si>
    <t>２　調達方法</t>
    <rPh sb="2" eb="4">
      <t>チョウタツ</t>
    </rPh>
    <rPh sb="4" eb="6">
      <t>ホウホウ</t>
    </rPh>
    <phoneticPr fontId="2"/>
  </si>
  <si>
    <t>（１）調達方法</t>
    <rPh sb="3" eb="5">
      <t>チョウタツ</t>
    </rPh>
    <rPh sb="5" eb="7">
      <t>ホウホウ</t>
    </rPh>
    <phoneticPr fontId="2"/>
  </si>
  <si>
    <t>（２）業務一覧表の様式について</t>
    <rPh sb="9" eb="11">
      <t>ヨウシキ</t>
    </rPh>
    <phoneticPr fontId="2"/>
  </si>
  <si>
    <t>窓あき封筒縦</t>
    <rPh sb="0" eb="1">
      <t>マド</t>
    </rPh>
    <rPh sb="3" eb="5">
      <t>フウトウ</t>
    </rPh>
    <rPh sb="5" eb="6">
      <t>タテ</t>
    </rPh>
    <phoneticPr fontId="2"/>
  </si>
  <si>
    <t>長３返信用封筒</t>
    <rPh sb="0" eb="1">
      <t>ナガ</t>
    </rPh>
    <rPh sb="2" eb="5">
      <t>ヘンシンヨウ</t>
    </rPh>
    <rPh sb="5" eb="7">
      <t>フウトウ</t>
    </rPh>
    <phoneticPr fontId="2"/>
  </si>
  <si>
    <t>色上質紙薄口Ａ４空色３つ折り</t>
    <rPh sb="0" eb="1">
      <t>イロ</t>
    </rPh>
    <rPh sb="1" eb="4">
      <t>ジョウシツシ</t>
    </rPh>
    <rPh sb="4" eb="5">
      <t>ウス</t>
    </rPh>
    <rPh sb="5" eb="6">
      <t>グチ</t>
    </rPh>
    <rPh sb="8" eb="10">
      <t>ソライロ</t>
    </rPh>
    <rPh sb="12" eb="13">
      <t>オ</t>
    </rPh>
    <phoneticPr fontId="2"/>
  </si>
  <si>
    <t>Ｂ３両面３色刷り６つ折り</t>
    <rPh sb="2" eb="4">
      <t>リョウメン</t>
    </rPh>
    <rPh sb="5" eb="6">
      <t>ショク</t>
    </rPh>
    <rPh sb="6" eb="7">
      <t>ス</t>
    </rPh>
    <rPh sb="10" eb="11">
      <t>オ</t>
    </rPh>
    <phoneticPr fontId="2"/>
  </si>
  <si>
    <t>毎月３日ごろに媒体にて印刷用データを提供。受け渡しは守口市役所内。</t>
    <rPh sb="0" eb="2">
      <t>マイツキ</t>
    </rPh>
    <rPh sb="3" eb="4">
      <t>ニチ</t>
    </rPh>
    <rPh sb="7" eb="9">
      <t>バイタイ</t>
    </rPh>
    <rPh sb="11" eb="13">
      <t>インサツ</t>
    </rPh>
    <rPh sb="13" eb="14">
      <t>ヨウ</t>
    </rPh>
    <rPh sb="18" eb="20">
      <t>テイキョウ</t>
    </rPh>
    <rPh sb="21" eb="22">
      <t>ウ</t>
    </rPh>
    <rPh sb="23" eb="24">
      <t>ワタ</t>
    </rPh>
    <rPh sb="26" eb="28">
      <t>モリグチ</t>
    </rPh>
    <rPh sb="28" eb="31">
      <t>シヤクショ</t>
    </rPh>
    <rPh sb="31" eb="32">
      <t>ナイ</t>
    </rPh>
    <phoneticPr fontId="2"/>
  </si>
  <si>
    <t>整理番号２　現年分　各月250通</t>
    <rPh sb="0" eb="2">
      <t>セイリ</t>
    </rPh>
    <rPh sb="2" eb="4">
      <t>バンゴウ</t>
    </rPh>
    <rPh sb="6" eb="7">
      <t>ゲン</t>
    </rPh>
    <rPh sb="7" eb="9">
      <t>ネンブン</t>
    </rPh>
    <rPh sb="10" eb="12">
      <t>カクツキ</t>
    </rPh>
    <rPh sb="15" eb="16">
      <t>ツウ</t>
    </rPh>
    <phoneticPr fontId="2"/>
  </si>
  <si>
    <t>整理番号１～５の業務は同一人物についての帳票が同時に作成される場合がある。打ち分けリストで同封の指定がある場合は、同一人物の①で印刷した帳票は同じ封筒にまとめる。その他同封物は各１点のみ封入する。同封した封筒は上記の並びと別で束にする。</t>
    <rPh sb="0" eb="2">
      <t>セイリ</t>
    </rPh>
    <rPh sb="2" eb="4">
      <t>バンゴウ</t>
    </rPh>
    <rPh sb="8" eb="10">
      <t>ギョウム</t>
    </rPh>
    <rPh sb="11" eb="13">
      <t>ドウイツ</t>
    </rPh>
    <rPh sb="13" eb="15">
      <t>ジンブツ</t>
    </rPh>
    <rPh sb="20" eb="22">
      <t>チョウヒョウ</t>
    </rPh>
    <rPh sb="23" eb="25">
      <t>ドウジ</t>
    </rPh>
    <rPh sb="26" eb="28">
      <t>サクセイ</t>
    </rPh>
    <rPh sb="31" eb="33">
      <t>バアイ</t>
    </rPh>
    <rPh sb="37" eb="38">
      <t>ウ</t>
    </rPh>
    <rPh sb="39" eb="40">
      <t>ワ</t>
    </rPh>
    <rPh sb="45" eb="47">
      <t>ドウフウ</t>
    </rPh>
    <rPh sb="48" eb="50">
      <t>シテイ</t>
    </rPh>
    <rPh sb="53" eb="55">
      <t>バアイ</t>
    </rPh>
    <rPh sb="57" eb="59">
      <t>ドウイツ</t>
    </rPh>
    <rPh sb="59" eb="61">
      <t>ジンブツ</t>
    </rPh>
    <rPh sb="64" eb="66">
      <t>インサツ</t>
    </rPh>
    <rPh sb="68" eb="70">
      <t>チョウヒョウ</t>
    </rPh>
    <rPh sb="71" eb="72">
      <t>オナ</t>
    </rPh>
    <rPh sb="73" eb="75">
      <t>フウトウ</t>
    </rPh>
    <rPh sb="83" eb="84">
      <t>タ</t>
    </rPh>
    <rPh sb="84" eb="86">
      <t>ドウフウ</t>
    </rPh>
    <rPh sb="86" eb="87">
      <t>ブツ</t>
    </rPh>
    <rPh sb="88" eb="89">
      <t>カク</t>
    </rPh>
    <rPh sb="90" eb="91">
      <t>テン</t>
    </rPh>
    <rPh sb="93" eb="95">
      <t>フウニュウ</t>
    </rPh>
    <rPh sb="105" eb="107">
      <t>ジョウキ</t>
    </rPh>
    <rPh sb="108" eb="109">
      <t>ナラ</t>
    </rPh>
    <rPh sb="111" eb="112">
      <t>ベツ</t>
    </rPh>
    <rPh sb="113" eb="114">
      <t>タバ</t>
    </rPh>
    <phoneticPr fontId="2"/>
  </si>
  <si>
    <t>４月３日ごろに媒体にて印刷用データを提供。受け渡しは守口市役所内。</t>
    <rPh sb="1" eb="2">
      <t>ガツ</t>
    </rPh>
    <rPh sb="3" eb="4">
      <t>ニチ</t>
    </rPh>
    <rPh sb="7" eb="9">
      <t>バイタイ</t>
    </rPh>
    <rPh sb="11" eb="13">
      <t>インサツ</t>
    </rPh>
    <rPh sb="13" eb="14">
      <t>ヨウ</t>
    </rPh>
    <rPh sb="18" eb="20">
      <t>テイキョウ</t>
    </rPh>
    <rPh sb="21" eb="22">
      <t>ウ</t>
    </rPh>
    <rPh sb="23" eb="24">
      <t>ワタ</t>
    </rPh>
    <rPh sb="26" eb="28">
      <t>モリグチ</t>
    </rPh>
    <rPh sb="28" eb="31">
      <t>シヤクショ</t>
    </rPh>
    <rPh sb="31" eb="32">
      <t>ナイ</t>
    </rPh>
    <phoneticPr fontId="2"/>
  </si>
  <si>
    <t>６月25日ごろに媒体にて印刷用データを提供。受け渡しは守口市役所内。</t>
    <rPh sb="1" eb="2">
      <t>ガツ</t>
    </rPh>
    <rPh sb="4" eb="5">
      <t>ニチ</t>
    </rPh>
    <rPh sb="8" eb="10">
      <t>バイタイ</t>
    </rPh>
    <rPh sb="12" eb="14">
      <t>インサツ</t>
    </rPh>
    <rPh sb="14" eb="15">
      <t>ヨウ</t>
    </rPh>
    <rPh sb="19" eb="21">
      <t>テイキョウ</t>
    </rPh>
    <rPh sb="22" eb="23">
      <t>ウ</t>
    </rPh>
    <rPh sb="24" eb="25">
      <t>ワタ</t>
    </rPh>
    <rPh sb="27" eb="29">
      <t>モリグチ</t>
    </rPh>
    <rPh sb="29" eb="32">
      <t>シヤクショ</t>
    </rPh>
    <rPh sb="32" eb="33">
      <t>ナイ</t>
    </rPh>
    <phoneticPr fontId="2"/>
  </si>
  <si>
    <t>６月上旬ごろに媒体にて印刷用データを提供。受け渡しは守口市役所内。</t>
    <rPh sb="1" eb="2">
      <t>ガツ</t>
    </rPh>
    <rPh sb="2" eb="4">
      <t>ジョウジュン</t>
    </rPh>
    <rPh sb="7" eb="9">
      <t>バイタイ</t>
    </rPh>
    <rPh sb="11" eb="13">
      <t>インサツ</t>
    </rPh>
    <rPh sb="13" eb="14">
      <t>ヨウ</t>
    </rPh>
    <rPh sb="18" eb="20">
      <t>テイキョウ</t>
    </rPh>
    <rPh sb="21" eb="22">
      <t>ウ</t>
    </rPh>
    <rPh sb="23" eb="24">
      <t>ワタ</t>
    </rPh>
    <rPh sb="26" eb="28">
      <t>モリグチ</t>
    </rPh>
    <rPh sb="28" eb="31">
      <t>シヤクショ</t>
    </rPh>
    <rPh sb="31" eb="32">
      <t>ナイ</t>
    </rPh>
    <phoneticPr fontId="2"/>
  </si>
  <si>
    <t>７月上旬ごろに媒体にて印刷用データを提供。受け渡しは守口市役所内。</t>
    <rPh sb="1" eb="2">
      <t>ガツ</t>
    </rPh>
    <rPh sb="2" eb="4">
      <t>ジョウジュン</t>
    </rPh>
    <rPh sb="7" eb="9">
      <t>バイタイ</t>
    </rPh>
    <rPh sb="11" eb="13">
      <t>インサツ</t>
    </rPh>
    <rPh sb="13" eb="14">
      <t>ヨウ</t>
    </rPh>
    <rPh sb="18" eb="20">
      <t>テイキョウ</t>
    </rPh>
    <rPh sb="21" eb="22">
      <t>ウ</t>
    </rPh>
    <rPh sb="23" eb="24">
      <t>ワタ</t>
    </rPh>
    <rPh sb="26" eb="28">
      <t>モリグチ</t>
    </rPh>
    <rPh sb="28" eb="31">
      <t>シヤクショ</t>
    </rPh>
    <rPh sb="31" eb="32">
      <t>ナイ</t>
    </rPh>
    <phoneticPr fontId="2"/>
  </si>
  <si>
    <t>２月上旬　整理番号１の２月分作業とと同時期に実施</t>
    <rPh sb="1" eb="2">
      <t>ガツ</t>
    </rPh>
    <rPh sb="2" eb="4">
      <t>ジョウジュン</t>
    </rPh>
    <rPh sb="5" eb="7">
      <t>セイリ</t>
    </rPh>
    <rPh sb="7" eb="9">
      <t>バンゴウ</t>
    </rPh>
    <rPh sb="12" eb="13">
      <t>ガツ</t>
    </rPh>
    <rPh sb="13" eb="14">
      <t>ブン</t>
    </rPh>
    <rPh sb="14" eb="16">
      <t>サギョウ</t>
    </rPh>
    <rPh sb="18" eb="21">
      <t>ドウジキ</t>
    </rPh>
    <rPh sb="22" eb="24">
      <t>ジッシ</t>
    </rPh>
    <phoneticPr fontId="2"/>
  </si>
  <si>
    <t>２月上旬に印刷用データを提供。受け渡しは守口市役所内。</t>
    <rPh sb="1" eb="2">
      <t>ガツ</t>
    </rPh>
    <rPh sb="2" eb="4">
      <t>ジョウジュン</t>
    </rPh>
    <rPh sb="5" eb="7">
      <t>インサツ</t>
    </rPh>
    <rPh sb="7" eb="8">
      <t>ヨウ</t>
    </rPh>
    <rPh sb="12" eb="14">
      <t>テイキョウ</t>
    </rPh>
    <rPh sb="15" eb="16">
      <t>ウ</t>
    </rPh>
    <rPh sb="17" eb="18">
      <t>ワタ</t>
    </rPh>
    <rPh sb="20" eb="22">
      <t>モリグチ</t>
    </rPh>
    <rPh sb="22" eb="25">
      <t>シヤクショ</t>
    </rPh>
    <rPh sb="25" eb="26">
      <t>ナイ</t>
    </rPh>
    <phoneticPr fontId="2"/>
  </si>
  <si>
    <t>毎月中旬に印刷用データを提供。受け渡しは守口市役所内。</t>
    <rPh sb="0" eb="2">
      <t>マイツキ</t>
    </rPh>
    <rPh sb="2" eb="4">
      <t>チュウジュン</t>
    </rPh>
    <rPh sb="25" eb="26">
      <t>ナイ</t>
    </rPh>
    <phoneticPr fontId="2"/>
  </si>
  <si>
    <t>６月～８月中旬に印刷用データを提供。受け渡しは守口市役所内。</t>
    <rPh sb="1" eb="2">
      <t>ガツ</t>
    </rPh>
    <rPh sb="4" eb="5">
      <t>ガツ</t>
    </rPh>
    <rPh sb="5" eb="7">
      <t>チュウジュン</t>
    </rPh>
    <rPh sb="28" eb="29">
      <t>ナイ</t>
    </rPh>
    <phoneticPr fontId="2"/>
  </si>
  <si>
    <t>（再掲）過年保険料通知書納付書あり</t>
    <rPh sb="1" eb="3">
      <t>サイケイ</t>
    </rPh>
    <rPh sb="4" eb="6">
      <t>カネン</t>
    </rPh>
    <phoneticPr fontId="2"/>
  </si>
  <si>
    <t>（再掲）負担割合証連続</t>
    <rPh sb="1" eb="3">
      <t>サイケイ</t>
    </rPh>
    <rPh sb="4" eb="9">
      <t>フタンワリアイショウ</t>
    </rPh>
    <rPh sb="9" eb="11">
      <t>レンゾク</t>
    </rPh>
    <phoneticPr fontId="2"/>
  </si>
  <si>
    <t>（再掲）負担限度額認定証連続</t>
    <rPh sb="1" eb="3">
      <t>サイケイ</t>
    </rPh>
    <rPh sb="4" eb="6">
      <t>フタン</t>
    </rPh>
    <rPh sb="6" eb="8">
      <t>ゲンド</t>
    </rPh>
    <rPh sb="8" eb="9">
      <t>ガク</t>
    </rPh>
    <rPh sb="9" eb="12">
      <t>ニンテイショウ</t>
    </rPh>
    <rPh sb="12" eb="14">
      <t>レンゾク</t>
    </rPh>
    <phoneticPr fontId="2"/>
  </si>
  <si>
    <t>調査票返信用封筒</t>
    <rPh sb="0" eb="2">
      <t>チョウサ</t>
    </rPh>
    <rPh sb="2" eb="3">
      <t>ヒョウ</t>
    </rPh>
    <rPh sb="3" eb="6">
      <t>ヘンシンヨウ</t>
    </rPh>
    <rPh sb="6" eb="8">
      <t>フウトウ</t>
    </rPh>
    <phoneticPr fontId="2"/>
  </si>
  <si>
    <t>帳票仕様</t>
    <rPh sb="0" eb="2">
      <t>チョウヒョウ</t>
    </rPh>
    <rPh sb="2" eb="4">
      <t>シヨウ</t>
    </rPh>
    <phoneticPr fontId="2"/>
  </si>
  <si>
    <t>連続帳票片面単色刷り、過年と現年で色変え</t>
    <rPh sb="0" eb="2">
      <t>レンゾク</t>
    </rPh>
    <rPh sb="2" eb="4">
      <t>チョウヒョウ</t>
    </rPh>
    <rPh sb="4" eb="6">
      <t>カタメン</t>
    </rPh>
    <rPh sb="6" eb="8">
      <t>タンショク</t>
    </rPh>
    <rPh sb="8" eb="9">
      <t>ズ</t>
    </rPh>
    <phoneticPr fontId="2"/>
  </si>
  <si>
    <t>連続帳票２枚組帳票両面単色刷りミシン目あり</t>
    <rPh sb="0" eb="2">
      <t>レンゾク</t>
    </rPh>
    <rPh sb="2" eb="4">
      <t>チョウヒョウ</t>
    </rPh>
    <rPh sb="5" eb="6">
      <t>マイ</t>
    </rPh>
    <rPh sb="6" eb="7">
      <t>グミ</t>
    </rPh>
    <rPh sb="7" eb="9">
      <t>チョウヒョウ</t>
    </rPh>
    <rPh sb="9" eb="11">
      <t>リョウメン</t>
    </rPh>
    <rPh sb="11" eb="13">
      <t>タンショク</t>
    </rPh>
    <rPh sb="13" eb="14">
      <t>ズ</t>
    </rPh>
    <rPh sb="18" eb="19">
      <t>メ</t>
    </rPh>
    <phoneticPr fontId="2"/>
  </si>
  <si>
    <t>連続帳票４枚組帳票両面単色刷りミシン目あり、過年と現年で色変え</t>
    <rPh sb="0" eb="2">
      <t>レンゾク</t>
    </rPh>
    <rPh sb="2" eb="4">
      <t>チョウヒョウ</t>
    </rPh>
    <rPh sb="5" eb="6">
      <t>マイ</t>
    </rPh>
    <rPh sb="6" eb="7">
      <t>グミ</t>
    </rPh>
    <rPh sb="7" eb="9">
      <t>チョウヒョウ</t>
    </rPh>
    <rPh sb="9" eb="11">
      <t>リョウメン</t>
    </rPh>
    <rPh sb="11" eb="13">
      <t>タンショク</t>
    </rPh>
    <rPh sb="13" eb="14">
      <t>ズ</t>
    </rPh>
    <rPh sb="22" eb="24">
      <t>カネン</t>
    </rPh>
    <rPh sb="25" eb="26">
      <t>ゲン</t>
    </rPh>
    <rPh sb="26" eb="27">
      <t>ネン</t>
    </rPh>
    <rPh sb="28" eb="30">
      <t>イロカ</t>
    </rPh>
    <phoneticPr fontId="2"/>
  </si>
  <si>
    <t>Ｂ３両面３色刷り６つ折り</t>
    <rPh sb="2" eb="4">
      <t>リョウメン</t>
    </rPh>
    <rPh sb="5" eb="6">
      <t>ショク</t>
    </rPh>
    <rPh sb="6" eb="7">
      <t>ズ</t>
    </rPh>
    <rPh sb="10" eb="11">
      <t>オ</t>
    </rPh>
    <phoneticPr fontId="2"/>
  </si>
  <si>
    <t>連続帳票両面２色刷りミシン目折り線あり</t>
    <rPh sb="0" eb="2">
      <t>レンゾク</t>
    </rPh>
    <rPh sb="2" eb="4">
      <t>チョウヒョウ</t>
    </rPh>
    <rPh sb="4" eb="6">
      <t>リョウメン</t>
    </rPh>
    <rPh sb="7" eb="8">
      <t>ショク</t>
    </rPh>
    <rPh sb="8" eb="9">
      <t>ズ</t>
    </rPh>
    <rPh sb="13" eb="14">
      <t>メ</t>
    </rPh>
    <rPh sb="14" eb="15">
      <t>オ</t>
    </rPh>
    <rPh sb="16" eb="17">
      <t>セン</t>
    </rPh>
    <phoneticPr fontId="2"/>
  </si>
  <si>
    <t>Ａ４厚口両面２色刷りミシン目折り線あり</t>
    <rPh sb="2" eb="4">
      <t>アツクチ</t>
    </rPh>
    <rPh sb="4" eb="6">
      <t>リョウメン</t>
    </rPh>
    <rPh sb="7" eb="8">
      <t>ショク</t>
    </rPh>
    <rPh sb="8" eb="9">
      <t>ズ</t>
    </rPh>
    <rPh sb="13" eb="14">
      <t>メ</t>
    </rPh>
    <rPh sb="14" eb="15">
      <t>オ</t>
    </rPh>
    <rPh sb="16" eb="17">
      <t>セン</t>
    </rPh>
    <phoneticPr fontId="2"/>
  </si>
  <si>
    <t>両面単色刷りミシン目あり</t>
    <rPh sb="0" eb="2">
      <t>リョウメン</t>
    </rPh>
    <rPh sb="2" eb="4">
      <t>タンショク</t>
    </rPh>
    <rPh sb="4" eb="5">
      <t>ズ</t>
    </rPh>
    <rPh sb="9" eb="10">
      <t>メ</t>
    </rPh>
    <phoneticPr fontId="2"/>
  </si>
  <si>
    <t>窓あき封筒単色刷り</t>
    <rPh sb="0" eb="1">
      <t>マド</t>
    </rPh>
    <rPh sb="3" eb="5">
      <t>フウトウ</t>
    </rPh>
    <rPh sb="5" eb="7">
      <t>タンショク</t>
    </rPh>
    <rPh sb="7" eb="8">
      <t>ズ</t>
    </rPh>
    <phoneticPr fontId="2"/>
  </si>
  <si>
    <t>空色上質紙薄口単色刷り３つ折り</t>
    <rPh sb="0" eb="2">
      <t>ソライロ</t>
    </rPh>
    <rPh sb="2" eb="5">
      <t>ジョウシツシ</t>
    </rPh>
    <rPh sb="5" eb="6">
      <t>ウス</t>
    </rPh>
    <rPh sb="6" eb="7">
      <t>グチ</t>
    </rPh>
    <rPh sb="7" eb="9">
      <t>タンショク</t>
    </rPh>
    <rPh sb="9" eb="10">
      <t>ズ</t>
    </rPh>
    <rPh sb="13" eb="14">
      <t>オ</t>
    </rPh>
    <phoneticPr fontId="2"/>
  </si>
  <si>
    <t>カマス窓あき封筒単色刷り</t>
    <rPh sb="3" eb="4">
      <t>マド</t>
    </rPh>
    <rPh sb="6" eb="8">
      <t>フウトウ</t>
    </rPh>
    <rPh sb="8" eb="10">
      <t>タンショク</t>
    </rPh>
    <rPh sb="10" eb="11">
      <t>ズ</t>
    </rPh>
    <phoneticPr fontId="2"/>
  </si>
  <si>
    <t>４連帳票に片面単色刷り</t>
    <rPh sb="1" eb="2">
      <t>レン</t>
    </rPh>
    <rPh sb="2" eb="4">
      <t>チョウヒョウ</t>
    </rPh>
    <rPh sb="5" eb="7">
      <t>カタメン</t>
    </rPh>
    <rPh sb="7" eb="9">
      <t>タンショク</t>
    </rPh>
    <rPh sb="9" eb="10">
      <t>ズ</t>
    </rPh>
    <phoneticPr fontId="2"/>
  </si>
  <si>
    <t>２連帳票に片面単色刷り</t>
    <rPh sb="1" eb="2">
      <t>レン</t>
    </rPh>
    <rPh sb="2" eb="4">
      <t>チョウヒョウ</t>
    </rPh>
    <rPh sb="5" eb="7">
      <t>カタメン</t>
    </rPh>
    <rPh sb="7" eb="9">
      <t>タンショク</t>
    </rPh>
    <rPh sb="9" eb="10">
      <t>ズ</t>
    </rPh>
    <phoneticPr fontId="2"/>
  </si>
  <si>
    <t>連続帳票片面単色刷り</t>
    <rPh sb="0" eb="2">
      <t>レンゾク</t>
    </rPh>
    <rPh sb="2" eb="4">
      <t>チョウヒョウ</t>
    </rPh>
    <rPh sb="4" eb="6">
      <t>カタメン</t>
    </rPh>
    <rPh sb="6" eb="8">
      <t>タンショク</t>
    </rPh>
    <rPh sb="8" eb="9">
      <t>ズ</t>
    </rPh>
    <phoneticPr fontId="2"/>
  </si>
  <si>
    <t>Ａ４単票片面単色刷り</t>
    <rPh sb="2" eb="4">
      <t>タンピョウ</t>
    </rPh>
    <rPh sb="4" eb="6">
      <t>カタメン</t>
    </rPh>
    <rPh sb="6" eb="8">
      <t>タンショク</t>
    </rPh>
    <rPh sb="8" eb="9">
      <t>ズ</t>
    </rPh>
    <phoneticPr fontId="2"/>
  </si>
  <si>
    <t>守口市長様</t>
    <rPh sb="0" eb="3">
      <t>モリグチシ</t>
    </rPh>
    <rPh sb="3" eb="4">
      <t>チョウ</t>
    </rPh>
    <rPh sb="4" eb="5">
      <t>サマ</t>
    </rPh>
    <phoneticPr fontId="2"/>
  </si>
  <si>
    <t>令和　　年　　月　　日</t>
    <rPh sb="0" eb="2">
      <t>レイワ</t>
    </rPh>
    <rPh sb="4" eb="5">
      <t>ネン</t>
    </rPh>
    <rPh sb="7" eb="8">
      <t>ガツ</t>
    </rPh>
    <rPh sb="10" eb="11">
      <t>ニチ</t>
    </rPh>
    <phoneticPr fontId="2"/>
  </si>
  <si>
    <t>　みだしの業務に係る入札について、下記のとおり入札額の内訳書を提出します。</t>
    <rPh sb="5" eb="7">
      <t>ギョウム</t>
    </rPh>
    <rPh sb="8" eb="9">
      <t>カカ</t>
    </rPh>
    <rPh sb="10" eb="12">
      <t>ニュウサツ</t>
    </rPh>
    <rPh sb="17" eb="19">
      <t>カキ</t>
    </rPh>
    <rPh sb="23" eb="25">
      <t>ニュウサツ</t>
    </rPh>
    <rPh sb="25" eb="26">
      <t>ガク</t>
    </rPh>
    <rPh sb="27" eb="29">
      <t>ウチワケ</t>
    </rPh>
    <rPh sb="29" eb="30">
      <t>ショ</t>
    </rPh>
    <rPh sb="31" eb="33">
      <t>テイシュツ</t>
    </rPh>
    <phoneticPr fontId="2"/>
  </si>
  <si>
    <t>代表者名</t>
    <rPh sb="0" eb="3">
      <t>ダイヒョウシャ</t>
    </rPh>
    <rPh sb="3" eb="4">
      <t>メイ</t>
    </rPh>
    <phoneticPr fontId="2"/>
  </si>
  <si>
    <t>住所</t>
    <rPh sb="0" eb="2">
      <t>ジュウショ</t>
    </rPh>
    <phoneticPr fontId="2"/>
  </si>
  <si>
    <t>名称</t>
    <rPh sb="0" eb="2">
      <t>メイショウ</t>
    </rPh>
    <phoneticPr fontId="2"/>
  </si>
  <si>
    <t>記</t>
    <rPh sb="0" eb="1">
      <t>キ</t>
    </rPh>
    <phoneticPr fontId="2"/>
  </si>
  <si>
    <t>電話番号</t>
    <rPh sb="0" eb="2">
      <t>デンワ</t>
    </rPh>
    <rPh sb="2" eb="4">
      <t>バンゴウ</t>
    </rPh>
    <phoneticPr fontId="2"/>
  </si>
  <si>
    <t>注記</t>
    <rPh sb="0" eb="2">
      <t>チュウキ</t>
    </rPh>
    <phoneticPr fontId="2"/>
  </si>
  <si>
    <t>・各金額は税抜き価格を記入してください。</t>
    <rPh sb="1" eb="4">
      <t>カクキンガク</t>
    </rPh>
    <rPh sb="5" eb="6">
      <t>ゼイ</t>
    </rPh>
    <rPh sb="6" eb="7">
      <t>ヌ</t>
    </rPh>
    <rPh sb="8" eb="10">
      <t>カカク</t>
    </rPh>
    <rPh sb="11" eb="13">
      <t>キニュウ</t>
    </rPh>
    <phoneticPr fontId="2"/>
  </si>
  <si>
    <t>・Ｇ列からＫ列は印刷に使用する帳票（プレ印字含む）の作成に係る見積もり欄、Ｌ列からＯ列は作成した帳票に提供したデータの印刷作業に係る見積もり欄、Ｐ列からＳ列は同封するチラシ等の作成に係る見積もり欄、Ｔ列からＷ列は封筒の作成に係る見積もり欄、Ｘ列からＡＢ列は封入封緘作業に係る見積もり欄です。ＡＣ列はＫ列、Ｏ列、Ｓ列、Ｗ列、ＡＢ列の各小計の合計欄です。</t>
    <rPh sb="2" eb="3">
      <t>レツ</t>
    </rPh>
    <rPh sb="6" eb="7">
      <t>レツ</t>
    </rPh>
    <rPh sb="8" eb="10">
      <t>インサツ</t>
    </rPh>
    <rPh sb="11" eb="13">
      <t>シヨウ</t>
    </rPh>
    <rPh sb="15" eb="17">
      <t>チョウヒョウ</t>
    </rPh>
    <rPh sb="20" eb="22">
      <t>インジ</t>
    </rPh>
    <rPh sb="22" eb="23">
      <t>フク</t>
    </rPh>
    <rPh sb="26" eb="28">
      <t>サクセイ</t>
    </rPh>
    <rPh sb="29" eb="30">
      <t>カカ</t>
    </rPh>
    <rPh sb="31" eb="33">
      <t>ミツ</t>
    </rPh>
    <rPh sb="35" eb="36">
      <t>ラン</t>
    </rPh>
    <rPh sb="38" eb="39">
      <t>レツ</t>
    </rPh>
    <rPh sb="42" eb="43">
      <t>レツ</t>
    </rPh>
    <rPh sb="44" eb="46">
      <t>サクセイ</t>
    </rPh>
    <rPh sb="48" eb="50">
      <t>チョウヒョウ</t>
    </rPh>
    <rPh sb="51" eb="53">
      <t>テイキョウ</t>
    </rPh>
    <rPh sb="59" eb="61">
      <t>インサツ</t>
    </rPh>
    <rPh sb="61" eb="63">
      <t>サギョウ</t>
    </rPh>
    <rPh sb="64" eb="65">
      <t>カカ</t>
    </rPh>
    <rPh sb="66" eb="68">
      <t>ミツ</t>
    </rPh>
    <rPh sb="70" eb="71">
      <t>ラン</t>
    </rPh>
    <rPh sb="73" eb="74">
      <t>レツ</t>
    </rPh>
    <rPh sb="77" eb="78">
      <t>レツ</t>
    </rPh>
    <rPh sb="79" eb="81">
      <t>ドウフウ</t>
    </rPh>
    <rPh sb="86" eb="87">
      <t>トウ</t>
    </rPh>
    <rPh sb="88" eb="90">
      <t>サクセイ</t>
    </rPh>
    <rPh sb="91" eb="92">
      <t>カカ</t>
    </rPh>
    <rPh sb="93" eb="95">
      <t>ミツ</t>
    </rPh>
    <rPh sb="97" eb="98">
      <t>ラン</t>
    </rPh>
    <rPh sb="100" eb="101">
      <t>レツ</t>
    </rPh>
    <rPh sb="104" eb="105">
      <t>レツ</t>
    </rPh>
    <rPh sb="106" eb="108">
      <t>フウトウ</t>
    </rPh>
    <rPh sb="109" eb="111">
      <t>サクセイ</t>
    </rPh>
    <rPh sb="112" eb="113">
      <t>カカ</t>
    </rPh>
    <rPh sb="114" eb="116">
      <t>ミツ</t>
    </rPh>
    <rPh sb="118" eb="119">
      <t>ラン</t>
    </rPh>
    <rPh sb="121" eb="122">
      <t>レツ</t>
    </rPh>
    <rPh sb="126" eb="127">
      <t>レツ</t>
    </rPh>
    <rPh sb="128" eb="130">
      <t>フウニュウ</t>
    </rPh>
    <rPh sb="130" eb="132">
      <t>フウカン</t>
    </rPh>
    <rPh sb="132" eb="134">
      <t>サギョウ</t>
    </rPh>
    <rPh sb="135" eb="136">
      <t>カカ</t>
    </rPh>
    <rPh sb="137" eb="139">
      <t>ミツ</t>
    </rPh>
    <rPh sb="141" eb="142">
      <t>ラン</t>
    </rPh>
    <rPh sb="147" eb="148">
      <t>レツ</t>
    </rPh>
    <rPh sb="150" eb="151">
      <t>レツ</t>
    </rPh>
    <rPh sb="153" eb="154">
      <t>レツ</t>
    </rPh>
    <rPh sb="156" eb="157">
      <t>レツ</t>
    </rPh>
    <rPh sb="159" eb="160">
      <t>レツ</t>
    </rPh>
    <rPh sb="163" eb="164">
      <t>レツ</t>
    </rPh>
    <phoneticPr fontId="2"/>
  </si>
  <si>
    <t>・黄色セル（Ｊ列、Ｎ列、Ｒ列、Ｖ列、AA列）が入力を要する欄、青色セル（Ｋ列、Ｏ列、Ｓ列、Ｗ列、AB列、AC列）が計算結果、緑セル（AC72セル）が年度中の総合計額で入札内訳書に記入する金額となります。なお、計算結果及び計算過程については、入札参加者において精査し、関数等に誤りがあった場合も委託者はその責を負いません。</t>
    <rPh sb="1" eb="3">
      <t>キイロ</t>
    </rPh>
    <rPh sb="7" eb="8">
      <t>レツ</t>
    </rPh>
    <rPh sb="10" eb="11">
      <t>レツ</t>
    </rPh>
    <rPh sb="13" eb="14">
      <t>レツ</t>
    </rPh>
    <rPh sb="16" eb="17">
      <t>レツ</t>
    </rPh>
    <rPh sb="20" eb="21">
      <t>レツ</t>
    </rPh>
    <rPh sb="23" eb="25">
      <t>ニュウリョク</t>
    </rPh>
    <rPh sb="26" eb="27">
      <t>ヨウ</t>
    </rPh>
    <rPh sb="29" eb="30">
      <t>ラン</t>
    </rPh>
    <rPh sb="31" eb="33">
      <t>アオイロ</t>
    </rPh>
    <rPh sb="37" eb="38">
      <t>レツ</t>
    </rPh>
    <rPh sb="40" eb="41">
      <t>レツ</t>
    </rPh>
    <rPh sb="43" eb="44">
      <t>レツ</t>
    </rPh>
    <rPh sb="46" eb="47">
      <t>レツ</t>
    </rPh>
    <rPh sb="50" eb="51">
      <t>レツ</t>
    </rPh>
    <rPh sb="54" eb="55">
      <t>レツ</t>
    </rPh>
    <rPh sb="57" eb="59">
      <t>ケイサン</t>
    </rPh>
    <rPh sb="59" eb="61">
      <t>ケッカ</t>
    </rPh>
    <rPh sb="62" eb="63">
      <t>ミドリ</t>
    </rPh>
    <rPh sb="74" eb="76">
      <t>ネンド</t>
    </rPh>
    <rPh sb="76" eb="77">
      <t>チュウ</t>
    </rPh>
    <rPh sb="78" eb="79">
      <t>ソウ</t>
    </rPh>
    <rPh sb="79" eb="81">
      <t>ゴウケイ</t>
    </rPh>
    <rPh sb="81" eb="82">
      <t>ガク</t>
    </rPh>
    <rPh sb="83" eb="85">
      <t>ニュウサツ</t>
    </rPh>
    <rPh sb="85" eb="87">
      <t>ウチワケ</t>
    </rPh>
    <rPh sb="87" eb="88">
      <t>ショ</t>
    </rPh>
    <rPh sb="89" eb="91">
      <t>キニュウ</t>
    </rPh>
    <rPh sb="93" eb="95">
      <t>キンガク</t>
    </rPh>
    <rPh sb="104" eb="106">
      <t>ケイサン</t>
    </rPh>
    <rPh sb="106" eb="108">
      <t>ケッカ</t>
    </rPh>
    <rPh sb="108" eb="109">
      <t>オヨ</t>
    </rPh>
    <rPh sb="110" eb="112">
      <t>ケイサン</t>
    </rPh>
    <rPh sb="112" eb="114">
      <t>カテイ</t>
    </rPh>
    <rPh sb="120" eb="122">
      <t>ニュウサツ</t>
    </rPh>
    <rPh sb="122" eb="124">
      <t>サンカ</t>
    </rPh>
    <rPh sb="124" eb="125">
      <t>シャ</t>
    </rPh>
    <rPh sb="129" eb="131">
      <t>セイサ</t>
    </rPh>
    <rPh sb="133" eb="135">
      <t>カンスウ</t>
    </rPh>
    <rPh sb="135" eb="136">
      <t>ナド</t>
    </rPh>
    <rPh sb="137" eb="138">
      <t>アヤマ</t>
    </rPh>
    <rPh sb="143" eb="145">
      <t>バアイ</t>
    </rPh>
    <rPh sb="146" eb="149">
      <t>イタクシャ</t>
    </rPh>
    <rPh sb="152" eb="153">
      <t>セキ</t>
    </rPh>
    <rPh sb="154" eb="155">
      <t>オ</t>
    </rPh>
    <phoneticPr fontId="2"/>
  </si>
  <si>
    <t>介護保険関係帳票作成及び
封入封緘業務特記仕様書</t>
    <rPh sb="0" eb="2">
      <t>カイゴ</t>
    </rPh>
    <rPh sb="2" eb="4">
      <t>ホケン</t>
    </rPh>
    <rPh sb="4" eb="6">
      <t>カンケイ</t>
    </rPh>
    <rPh sb="6" eb="8">
      <t>チョウヒョウ</t>
    </rPh>
    <rPh sb="8" eb="10">
      <t>サクセイ</t>
    </rPh>
    <rPh sb="10" eb="11">
      <t>オヨ</t>
    </rPh>
    <rPh sb="13" eb="15">
      <t>フウニュウ</t>
    </rPh>
    <rPh sb="15" eb="17">
      <t>フウカン</t>
    </rPh>
    <rPh sb="17" eb="19">
      <t>ギョウム</t>
    </rPh>
    <rPh sb="19" eb="24">
      <t>トッキシヨウショ</t>
    </rPh>
    <rPh sb="21" eb="24">
      <t>シヨウショ</t>
    </rPh>
    <phoneticPr fontId="2"/>
  </si>
  <si>
    <t>介護保険関係帳票作成及び封入封緘業務委託仕様書</t>
    <rPh sb="0" eb="2">
      <t>カイゴ</t>
    </rPh>
    <rPh sb="2" eb="4">
      <t>ホケン</t>
    </rPh>
    <rPh sb="4" eb="6">
      <t>カンケイ</t>
    </rPh>
    <rPh sb="6" eb="8">
      <t>チョウヒョウ</t>
    </rPh>
    <rPh sb="8" eb="10">
      <t>サクセイ</t>
    </rPh>
    <rPh sb="10" eb="11">
      <t>オヨ</t>
    </rPh>
    <rPh sb="12" eb="14">
      <t>フウニュウ</t>
    </rPh>
    <rPh sb="14" eb="16">
      <t>フウカン</t>
    </rPh>
    <rPh sb="16" eb="18">
      <t>ギョウム</t>
    </rPh>
    <rPh sb="18" eb="20">
      <t>イタク</t>
    </rPh>
    <rPh sb="20" eb="23">
      <t>シヨウショ</t>
    </rPh>
    <phoneticPr fontId="2"/>
  </si>
  <si>
    <t>介護保険関係帳票作成及び封入封緘業務委託</t>
    <rPh sb="0" eb="2">
      <t>カイゴ</t>
    </rPh>
    <rPh sb="2" eb="4">
      <t>ホケン</t>
    </rPh>
    <rPh sb="4" eb="6">
      <t>カンケイ</t>
    </rPh>
    <rPh sb="6" eb="8">
      <t>チョウヒョウ</t>
    </rPh>
    <rPh sb="8" eb="10">
      <t>サクセイ</t>
    </rPh>
    <rPh sb="10" eb="11">
      <t>オヨ</t>
    </rPh>
    <rPh sb="12" eb="14">
      <t>フウニュウ</t>
    </rPh>
    <rPh sb="14" eb="16">
      <t>フウカン</t>
    </rPh>
    <rPh sb="16" eb="18">
      <t>ギョウム</t>
    </rPh>
    <rPh sb="18" eb="20">
      <t>イタク</t>
    </rPh>
    <phoneticPr fontId="2"/>
  </si>
  <si>
    <t>介護保険関係帳票作成及び封入封緘業務委託入札積算内訳書</t>
    <rPh sb="0" eb="2">
      <t>カイゴ</t>
    </rPh>
    <rPh sb="2" eb="4">
      <t>ホケン</t>
    </rPh>
    <rPh sb="4" eb="6">
      <t>カンケイ</t>
    </rPh>
    <rPh sb="6" eb="8">
      <t>チョウヒョウ</t>
    </rPh>
    <rPh sb="8" eb="10">
      <t>サクセイ</t>
    </rPh>
    <rPh sb="10" eb="11">
      <t>オヨ</t>
    </rPh>
    <rPh sb="12" eb="14">
      <t>フウニュウ</t>
    </rPh>
    <rPh sb="14" eb="16">
      <t>フウカン</t>
    </rPh>
    <rPh sb="16" eb="18">
      <t>ギョウム</t>
    </rPh>
    <rPh sb="18" eb="20">
      <t>イタク</t>
    </rPh>
    <rPh sb="20" eb="22">
      <t>ニュウサツ</t>
    </rPh>
    <rPh sb="22" eb="24">
      <t>セキサン</t>
    </rPh>
    <rPh sb="24" eb="26">
      <t>ウチワケ</t>
    </rPh>
    <rPh sb="26" eb="27">
      <t>ショ</t>
    </rPh>
    <phoneticPr fontId="2"/>
  </si>
  <si>
    <t>５　費用の支払い</t>
    <rPh sb="2" eb="4">
      <t>ヒヨウ</t>
    </rPh>
    <rPh sb="5" eb="7">
      <t>シハラ</t>
    </rPh>
    <phoneticPr fontId="2"/>
  </si>
  <si>
    <t>（１）費用の支払い時期</t>
    <rPh sb="3" eb="5">
      <t>ヒヨウ</t>
    </rPh>
    <rPh sb="6" eb="8">
      <t>シハラ</t>
    </rPh>
    <rPh sb="9" eb="11">
      <t>ジキ</t>
    </rPh>
    <phoneticPr fontId="2"/>
  </si>
  <si>
    <t>（２）費用額</t>
    <rPh sb="3" eb="5">
      <t>ヒヨウ</t>
    </rPh>
    <rPh sb="5" eb="6">
      <t>ガク</t>
    </rPh>
    <phoneticPr fontId="2"/>
  </si>
  <si>
    <t>　契約後、仕様書に定めのないことについて受託者が疑義を生じた場合は、必要に応じて受託者と委託者の双方が協議して定めるものとする。協議が成立しない場合、受託者は本市の指示に従うものとする。</t>
    <rPh sb="44" eb="47">
      <t>イタクシャ</t>
    </rPh>
    <phoneticPr fontId="2"/>
  </si>
  <si>
    <t>円（税抜）</t>
    <rPh sb="0" eb="1">
      <t>エン</t>
    </rPh>
    <rPh sb="2" eb="3">
      <t>ゼイ</t>
    </rPh>
    <rPh sb="3" eb="4">
      <t>ヌ</t>
    </rPh>
    <phoneticPr fontId="2"/>
  </si>
  <si>
    <t>　また以下の場合等で、契約変更が必要であると客観的に認められる事実がある場合については、双方協議のうえ契約変更できるものとする。</t>
    <rPh sb="3" eb="5">
      <t>イカ</t>
    </rPh>
    <rPh sb="6" eb="8">
      <t>バアイ</t>
    </rPh>
    <rPh sb="8" eb="9">
      <t>ナド</t>
    </rPh>
    <rPh sb="11" eb="15">
      <t>ケイヤクヘンコウ</t>
    </rPh>
    <rPh sb="16" eb="18">
      <t>ヒツヨウ</t>
    </rPh>
    <rPh sb="22" eb="25">
      <t>キャッカンテキ</t>
    </rPh>
    <rPh sb="26" eb="27">
      <t>ミト</t>
    </rPh>
    <rPh sb="31" eb="33">
      <t>ジジツ</t>
    </rPh>
    <rPh sb="36" eb="38">
      <t>バアイ</t>
    </rPh>
    <rPh sb="44" eb="46">
      <t>ソウホウ</t>
    </rPh>
    <rPh sb="46" eb="48">
      <t>キョウギ</t>
    </rPh>
    <rPh sb="51" eb="53">
      <t>ケイヤク</t>
    </rPh>
    <rPh sb="53" eb="55">
      <t>ヘンコウ</t>
    </rPh>
    <phoneticPr fontId="2"/>
  </si>
  <si>
    <t>スケジュール</t>
    <phoneticPr fontId="2"/>
  </si>
  <si>
    <t>印刷した帳票カットして３つ折りにする。</t>
    <rPh sb="0" eb="2">
      <t>インサツ</t>
    </rPh>
    <rPh sb="13" eb="14">
      <t>オ</t>
    </rPh>
    <phoneticPr fontId="2"/>
  </si>
  <si>
    <t>連続帳票に印刷する。</t>
    <rPh sb="0" eb="4">
      <t>レンゾクチョウヒョウ</t>
    </rPh>
    <rPh sb="5" eb="7">
      <t>インサツ</t>
    </rPh>
    <phoneticPr fontId="2"/>
  </si>
  <si>
    <t>負担割合証（連続）、窓あき封筒</t>
    <rPh sb="0" eb="2">
      <t>フタン</t>
    </rPh>
    <rPh sb="2" eb="4">
      <t>ワリアイ</t>
    </rPh>
    <rPh sb="4" eb="5">
      <t>ショウ</t>
    </rPh>
    <rPh sb="6" eb="8">
      <t>レンゾク</t>
    </rPh>
    <rPh sb="10" eb="11">
      <t>マド</t>
    </rPh>
    <rPh sb="13" eb="15">
      <t>フウトウ</t>
    </rPh>
    <phoneticPr fontId="2"/>
  </si>
  <si>
    <t>※整理番号２と３は使用する帳票の年度以外は同内容のため併記する。</t>
    <rPh sb="1" eb="3">
      <t>セイリ</t>
    </rPh>
    <rPh sb="3" eb="5">
      <t>バンゴウ</t>
    </rPh>
    <rPh sb="9" eb="11">
      <t>シヨウ</t>
    </rPh>
    <rPh sb="13" eb="15">
      <t>チョウヒョウ</t>
    </rPh>
    <rPh sb="16" eb="18">
      <t>ネンド</t>
    </rPh>
    <rPh sb="18" eb="20">
      <t>イガイ</t>
    </rPh>
    <rPh sb="21" eb="22">
      <t>ドウ</t>
    </rPh>
    <rPh sb="22" eb="24">
      <t>ナイヨウ</t>
    </rPh>
    <rPh sb="27" eb="29">
      <t>ヘイキ</t>
    </rPh>
    <phoneticPr fontId="2"/>
  </si>
  <si>
    <t>※整理番号４と５は使用する帳票の年度以外は同内容のため併記する。</t>
    <rPh sb="1" eb="3">
      <t>セイリ</t>
    </rPh>
    <rPh sb="3" eb="5">
      <t>バンゴウ</t>
    </rPh>
    <rPh sb="9" eb="11">
      <t>シヨウ</t>
    </rPh>
    <rPh sb="13" eb="15">
      <t>チョウヒョウ</t>
    </rPh>
    <rPh sb="16" eb="18">
      <t>ネンド</t>
    </rPh>
    <rPh sb="18" eb="20">
      <t>イガイ</t>
    </rPh>
    <rPh sb="21" eb="22">
      <t>ドウ</t>
    </rPh>
    <rPh sb="22" eb="24">
      <t>ナイヨウ</t>
    </rPh>
    <rPh sb="27" eb="29">
      <t>ヘイキ</t>
    </rPh>
    <phoneticPr fontId="2"/>
  </si>
  <si>
    <t>同一人物についての帳票が同時に作成される場合がある。内訳リストで同封の指定がある場合は、同一人物の①で印刷した帳票は同じ封筒にまとめる。</t>
    <rPh sb="0" eb="2">
      <t>ドウイツ</t>
    </rPh>
    <rPh sb="2" eb="4">
      <t>ジンブツ</t>
    </rPh>
    <rPh sb="9" eb="11">
      <t>チョウヒョウ</t>
    </rPh>
    <rPh sb="12" eb="14">
      <t>ドウジ</t>
    </rPh>
    <rPh sb="15" eb="17">
      <t>サクセイ</t>
    </rPh>
    <rPh sb="20" eb="22">
      <t>バアイ</t>
    </rPh>
    <rPh sb="26" eb="28">
      <t>ウチワケ</t>
    </rPh>
    <rPh sb="32" eb="34">
      <t>ドウフウ</t>
    </rPh>
    <rPh sb="35" eb="37">
      <t>シテイ</t>
    </rPh>
    <rPh sb="40" eb="42">
      <t>バアイ</t>
    </rPh>
    <rPh sb="44" eb="46">
      <t>ドウイツ</t>
    </rPh>
    <rPh sb="46" eb="48">
      <t>ジンブツ</t>
    </rPh>
    <rPh sb="51" eb="53">
      <t>インサツ</t>
    </rPh>
    <rPh sb="55" eb="57">
      <t>チョウヒョウ</t>
    </rPh>
    <rPh sb="58" eb="59">
      <t>オナ</t>
    </rPh>
    <rPh sb="60" eb="62">
      <t>フウトウ</t>
    </rPh>
    <phoneticPr fontId="2"/>
  </si>
  <si>
    <t>同一人物についての帳票が同時に作成される場合がある。内訳リストで同封の指定がある場合は、同一人物の①で印刷した帳票は同じ封筒にまとめる。その場合同封チラシ、返信用封筒は封筒ごとに１通とする。</t>
    <rPh sb="0" eb="2">
      <t>ドウイツ</t>
    </rPh>
    <rPh sb="2" eb="4">
      <t>ジンブツ</t>
    </rPh>
    <rPh sb="9" eb="11">
      <t>チョウヒョウ</t>
    </rPh>
    <rPh sb="12" eb="14">
      <t>ドウジ</t>
    </rPh>
    <rPh sb="15" eb="17">
      <t>サクセイ</t>
    </rPh>
    <rPh sb="20" eb="22">
      <t>バアイ</t>
    </rPh>
    <rPh sb="26" eb="28">
      <t>ウチワケ</t>
    </rPh>
    <rPh sb="32" eb="34">
      <t>ドウフウ</t>
    </rPh>
    <rPh sb="35" eb="37">
      <t>シテイ</t>
    </rPh>
    <rPh sb="40" eb="42">
      <t>バアイ</t>
    </rPh>
    <rPh sb="44" eb="46">
      <t>ドウイツ</t>
    </rPh>
    <rPh sb="46" eb="48">
      <t>ジンブツ</t>
    </rPh>
    <rPh sb="51" eb="53">
      <t>インサツ</t>
    </rPh>
    <rPh sb="55" eb="57">
      <t>チョウヒョウ</t>
    </rPh>
    <rPh sb="58" eb="59">
      <t>オナ</t>
    </rPh>
    <rPh sb="60" eb="62">
      <t>フウトウ</t>
    </rPh>
    <rPh sb="70" eb="72">
      <t>バアイ</t>
    </rPh>
    <rPh sb="72" eb="74">
      <t>ドウフウ</t>
    </rPh>
    <rPh sb="78" eb="81">
      <t>ヘンシンヨウ</t>
    </rPh>
    <rPh sb="81" eb="83">
      <t>フウトウ</t>
    </rPh>
    <rPh sb="84" eb="86">
      <t>フウトウ</t>
    </rPh>
    <rPh sb="90" eb="91">
      <t>ツウ</t>
    </rPh>
    <phoneticPr fontId="2"/>
  </si>
  <si>
    <t>同封物はチラシ１点</t>
    <rPh sb="0" eb="3">
      <t>ドウフウブツ</t>
    </rPh>
    <rPh sb="8" eb="9">
      <t>テン</t>
    </rPh>
    <phoneticPr fontId="2"/>
  </si>
  <si>
    <t>印刷した帳票２～３枚を３つ折りにする。</t>
    <rPh sb="0" eb="2">
      <t>インサツ</t>
    </rPh>
    <rPh sb="9" eb="10">
      <t>マイ</t>
    </rPh>
    <rPh sb="13" eb="14">
      <t>オ</t>
    </rPh>
    <phoneticPr fontId="2"/>
  </si>
  <si>
    <t>順番を崩さないように２～３枚組のまま名寄せしてリストの並びのまま封筒に封入。</t>
    <rPh sb="0" eb="2">
      <t>ジュンバン</t>
    </rPh>
    <rPh sb="3" eb="4">
      <t>クズ</t>
    </rPh>
    <rPh sb="13" eb="14">
      <t>マイ</t>
    </rPh>
    <rPh sb="14" eb="15">
      <t>クミ</t>
    </rPh>
    <rPh sb="18" eb="20">
      <t>ナヨ</t>
    </rPh>
    <rPh sb="27" eb="28">
      <t>ナラ</t>
    </rPh>
    <rPh sb="32" eb="34">
      <t>フウトウ</t>
    </rPh>
    <rPh sb="35" eb="37">
      <t>フウニュウ</t>
    </rPh>
    <phoneticPr fontId="2"/>
  </si>
  <si>
    <t>帳票＋チラシ２枚＋返信用封筒</t>
    <rPh sb="0" eb="2">
      <t>チョウヒョウ</t>
    </rPh>
    <rPh sb="7" eb="8">
      <t>マイ</t>
    </rPh>
    <rPh sb="9" eb="12">
      <t>ヘンシンヨウ</t>
    </rPh>
    <rPh sb="12" eb="14">
      <t>フウトウ</t>
    </rPh>
    <phoneticPr fontId="2"/>
  </si>
  <si>
    <t>（再掲）過年保険料通知書納付書あり（仮算）</t>
    <rPh sb="1" eb="3">
      <t>サイケイ</t>
    </rPh>
    <rPh sb="4" eb="6">
      <t>カネン</t>
    </rPh>
    <rPh sb="18" eb="20">
      <t>カリサン</t>
    </rPh>
    <phoneticPr fontId="2"/>
  </si>
  <si>
    <t>角２封筒（提供）</t>
    <rPh sb="0" eb="1">
      <t>カク</t>
    </rPh>
    <rPh sb="2" eb="4">
      <t>フウトウ</t>
    </rPh>
    <rPh sb="5" eb="7">
      <t>テイキョウ</t>
    </rPh>
    <phoneticPr fontId="2"/>
  </si>
  <si>
    <t>同封物はチラシ２点、返信用封筒。</t>
    <rPh sb="0" eb="3">
      <t>ドウフウブツ</t>
    </rPh>
    <rPh sb="8" eb="9">
      <t>テン</t>
    </rPh>
    <rPh sb="10" eb="13">
      <t>ヘンシンヨウ</t>
    </rPh>
    <rPh sb="13" eb="15">
      <t>フウトウ</t>
    </rPh>
    <phoneticPr fontId="2"/>
  </si>
  <si>
    <t>同一対象者が複数ある場合、名寄せして同梱する。その際チラシと封筒は１組とする。</t>
    <rPh sb="0" eb="2">
      <t>ドウイツ</t>
    </rPh>
    <rPh sb="2" eb="5">
      <t>タイショウシャ</t>
    </rPh>
    <rPh sb="6" eb="8">
      <t>フクスウ</t>
    </rPh>
    <rPh sb="10" eb="12">
      <t>バアイ</t>
    </rPh>
    <rPh sb="13" eb="15">
      <t>ナヨ</t>
    </rPh>
    <rPh sb="18" eb="20">
      <t>ドウコン</t>
    </rPh>
    <rPh sb="25" eb="26">
      <t>サイ</t>
    </rPh>
    <rPh sb="30" eb="32">
      <t>フウトウ</t>
    </rPh>
    <rPh sb="34" eb="35">
      <t>クミ</t>
    </rPh>
    <phoneticPr fontId="2"/>
  </si>
  <si>
    <t>同一対象者が複数ある場合、名寄せして同梱する。</t>
    <rPh sb="0" eb="2">
      <t>ドウイツ</t>
    </rPh>
    <rPh sb="2" eb="5">
      <t>タイショウシャ</t>
    </rPh>
    <rPh sb="6" eb="8">
      <t>フクスウ</t>
    </rPh>
    <rPh sb="10" eb="12">
      <t>バアイ</t>
    </rPh>
    <rPh sb="13" eb="15">
      <t>ナヨ</t>
    </rPh>
    <rPh sb="18" eb="20">
      <t>ドウコン</t>
    </rPh>
    <phoneticPr fontId="2"/>
  </si>
  <si>
    <t>守口市の介護保険に関係する各種帳票の様式作成から印刷、封入封緘までを一連の業務として実施することを目的とする。</t>
    <rPh sb="0" eb="3">
      <t>モリグチシ</t>
    </rPh>
    <rPh sb="4" eb="6">
      <t>カイゴ</t>
    </rPh>
    <rPh sb="6" eb="8">
      <t>ホケン</t>
    </rPh>
    <rPh sb="9" eb="11">
      <t>カンケイ</t>
    </rPh>
    <rPh sb="13" eb="15">
      <t>カクシュ</t>
    </rPh>
    <rPh sb="15" eb="17">
      <t>チョウヒョウ</t>
    </rPh>
    <rPh sb="18" eb="20">
      <t>ヨウシキ</t>
    </rPh>
    <rPh sb="20" eb="22">
      <t>サクセイ</t>
    </rPh>
    <rPh sb="24" eb="26">
      <t>インサツ</t>
    </rPh>
    <rPh sb="27" eb="29">
      <t>フウニュウ</t>
    </rPh>
    <rPh sb="29" eb="31">
      <t>フウカン</t>
    </rPh>
    <rPh sb="34" eb="36">
      <t>イチレン</t>
    </rPh>
    <rPh sb="37" eb="39">
      <t>ギョウム</t>
    </rPh>
    <rPh sb="42" eb="44">
      <t>ジッシ</t>
    </rPh>
    <rPh sb="49" eb="51">
      <t>モクテキ</t>
    </rPh>
    <phoneticPr fontId="2"/>
  </si>
  <si>
    <t>契約の日～令和９年３月31日</t>
    <rPh sb="0" eb="2">
      <t>ケイヤク</t>
    </rPh>
    <rPh sb="3" eb="4">
      <t>ヒ</t>
    </rPh>
    <rPh sb="5" eb="7">
      <t>レイワ</t>
    </rPh>
    <rPh sb="8" eb="9">
      <t>ネン</t>
    </rPh>
    <rPh sb="10" eb="11">
      <t>ガツ</t>
    </rPh>
    <rPh sb="13" eb="14">
      <t>ニチ</t>
    </rPh>
    <phoneticPr fontId="2"/>
  </si>
  <si>
    <t>　ただし令和７年度中は令和８年度から直ちに事業を開始するための準備期間のため、費用は発生しない。</t>
    <rPh sb="4" eb="6">
      <t>レイワ</t>
    </rPh>
    <rPh sb="7" eb="9">
      <t>ネンド</t>
    </rPh>
    <rPh sb="9" eb="10">
      <t>チュウ</t>
    </rPh>
    <rPh sb="11" eb="13">
      <t>レイワ</t>
    </rPh>
    <rPh sb="14" eb="16">
      <t>ネンド</t>
    </rPh>
    <rPh sb="18" eb="19">
      <t>タダ</t>
    </rPh>
    <rPh sb="21" eb="23">
      <t>ジギョウ</t>
    </rPh>
    <rPh sb="24" eb="26">
      <t>カイシ</t>
    </rPh>
    <rPh sb="31" eb="33">
      <t>ジュンビ</t>
    </rPh>
    <rPh sb="33" eb="35">
      <t>キカン</t>
    </rPh>
    <rPh sb="39" eb="41">
      <t>ヒヨウ</t>
    </rPh>
    <rPh sb="42" eb="44">
      <t>ハッセイ</t>
    </rPh>
    <phoneticPr fontId="2"/>
  </si>
  <si>
    <t>　契約金額は別添　介護保険関係帳票作成及び封入封緘業務委託入札積算内訳書（以下「入札内訳書」という。）の令和８年度の総額での総価契約とする。</t>
    <rPh sb="1" eb="3">
      <t>ケイヤク</t>
    </rPh>
    <rPh sb="3" eb="5">
      <t>キンガク</t>
    </rPh>
    <rPh sb="6" eb="8">
      <t>ベッテン</t>
    </rPh>
    <rPh sb="9" eb="11">
      <t>カイゴ</t>
    </rPh>
    <rPh sb="11" eb="13">
      <t>ホケン</t>
    </rPh>
    <rPh sb="13" eb="15">
      <t>カンケイ</t>
    </rPh>
    <rPh sb="15" eb="17">
      <t>チョウヒョウ</t>
    </rPh>
    <rPh sb="17" eb="19">
      <t>サクセイ</t>
    </rPh>
    <rPh sb="19" eb="20">
      <t>オヨ</t>
    </rPh>
    <rPh sb="21" eb="23">
      <t>フウニュウ</t>
    </rPh>
    <rPh sb="23" eb="25">
      <t>フウカン</t>
    </rPh>
    <rPh sb="25" eb="27">
      <t>ギョウム</t>
    </rPh>
    <rPh sb="27" eb="29">
      <t>イタク</t>
    </rPh>
    <rPh sb="29" eb="31">
      <t>ニュウサツ</t>
    </rPh>
    <rPh sb="31" eb="33">
      <t>セキサン</t>
    </rPh>
    <rPh sb="33" eb="35">
      <t>ウチワケ</t>
    </rPh>
    <rPh sb="35" eb="36">
      <t>ショ</t>
    </rPh>
    <rPh sb="37" eb="39">
      <t>イカ</t>
    </rPh>
    <rPh sb="40" eb="42">
      <t>ニュウサツ</t>
    </rPh>
    <rPh sb="42" eb="44">
      <t>ウチワケ</t>
    </rPh>
    <rPh sb="44" eb="45">
      <t>ショ</t>
    </rPh>
    <rPh sb="52" eb="54">
      <t>レイワ</t>
    </rPh>
    <rPh sb="55" eb="57">
      <t>ネンド</t>
    </rPh>
    <rPh sb="58" eb="60">
      <t>ソウガク</t>
    </rPh>
    <rPh sb="62" eb="66">
      <t>ソウカケイヤク</t>
    </rPh>
    <phoneticPr fontId="2"/>
  </si>
  <si>
    <t>　別添　令和８年度業務一覧兼積算内訳書（以下「業務一覧表」という。）に記載の業務及び当該業務に係る準備、その他付随する業務を行う。</t>
    <rPh sb="1" eb="3">
      <t>ベッテン</t>
    </rPh>
    <rPh sb="20" eb="22">
      <t>イカ</t>
    </rPh>
    <rPh sb="23" eb="25">
      <t>ギョウム</t>
    </rPh>
    <rPh sb="25" eb="27">
      <t>イチラン</t>
    </rPh>
    <rPh sb="27" eb="28">
      <t>ヒョウ</t>
    </rPh>
    <rPh sb="35" eb="37">
      <t>キサイ</t>
    </rPh>
    <rPh sb="38" eb="40">
      <t>ギョウム</t>
    </rPh>
    <rPh sb="40" eb="41">
      <t>オヨ</t>
    </rPh>
    <rPh sb="42" eb="44">
      <t>トウガイ</t>
    </rPh>
    <rPh sb="44" eb="46">
      <t>ギョウム</t>
    </rPh>
    <rPh sb="47" eb="48">
      <t>カカ</t>
    </rPh>
    <rPh sb="49" eb="51">
      <t>ジュンビ</t>
    </rPh>
    <rPh sb="54" eb="55">
      <t>タ</t>
    </rPh>
    <rPh sb="55" eb="57">
      <t>フズイ</t>
    </rPh>
    <rPh sb="59" eb="61">
      <t>ギョウム</t>
    </rPh>
    <rPh sb="62" eb="63">
      <t>オコナ</t>
    </rPh>
    <phoneticPr fontId="2"/>
  </si>
  <si>
    <t>　本業務に係る費用は年間の全ての業務終了後に支払う。</t>
    <rPh sb="1" eb="2">
      <t>ホン</t>
    </rPh>
    <rPh sb="2" eb="4">
      <t>ギョウム</t>
    </rPh>
    <rPh sb="5" eb="6">
      <t>カカ</t>
    </rPh>
    <rPh sb="7" eb="9">
      <t>ヒヨウ</t>
    </rPh>
    <rPh sb="10" eb="12">
      <t>ネンカン</t>
    </rPh>
    <rPh sb="13" eb="14">
      <t>スベ</t>
    </rPh>
    <rPh sb="16" eb="18">
      <t>ギョウム</t>
    </rPh>
    <rPh sb="18" eb="21">
      <t>シュウリョウゴ</t>
    </rPh>
    <rPh sb="22" eb="24">
      <t>シハラ</t>
    </rPh>
    <phoneticPr fontId="2"/>
  </si>
  <si>
    <t>　費用額は入札時に提出があった入札内訳書を元に作成した契約書の金額に基づき決定する。</t>
    <rPh sb="1" eb="3">
      <t>ヒヨウ</t>
    </rPh>
    <rPh sb="3" eb="4">
      <t>ガク</t>
    </rPh>
    <rPh sb="15" eb="17">
      <t>ニュウサツ</t>
    </rPh>
    <phoneticPr fontId="2"/>
  </si>
  <si>
    <t>業務一覧表に記載のない業務や、予定数量を著しく上回る業務等により、当初の契約額の範囲で業務を遂行することが著しく困難と認められる場合。</t>
    <rPh sb="0" eb="2">
      <t>ギョウム</t>
    </rPh>
    <rPh sb="2" eb="4">
      <t>イチラン</t>
    </rPh>
    <rPh sb="4" eb="5">
      <t>ヒョウ</t>
    </rPh>
    <rPh sb="6" eb="8">
      <t>キサイ</t>
    </rPh>
    <rPh sb="11" eb="13">
      <t>ギョウム</t>
    </rPh>
    <rPh sb="15" eb="17">
      <t>ヨテイ</t>
    </rPh>
    <rPh sb="17" eb="19">
      <t>スウリョウ</t>
    </rPh>
    <rPh sb="20" eb="21">
      <t>イチジル</t>
    </rPh>
    <rPh sb="23" eb="25">
      <t>ウワマワ</t>
    </rPh>
    <rPh sb="26" eb="28">
      <t>ギョウム</t>
    </rPh>
    <rPh sb="28" eb="29">
      <t>ナド</t>
    </rPh>
    <rPh sb="33" eb="35">
      <t>トウショ</t>
    </rPh>
    <rPh sb="36" eb="39">
      <t>ケイヤクガク</t>
    </rPh>
    <rPh sb="40" eb="42">
      <t>ハンイ</t>
    </rPh>
    <rPh sb="43" eb="45">
      <t>ギョウム</t>
    </rPh>
    <rPh sb="46" eb="48">
      <t>スイコウ</t>
    </rPh>
    <rPh sb="53" eb="54">
      <t>イチジル</t>
    </rPh>
    <rPh sb="56" eb="58">
      <t>コンナン</t>
    </rPh>
    <rPh sb="59" eb="60">
      <t>ミト</t>
    </rPh>
    <rPh sb="64" eb="66">
      <t>バアイ</t>
    </rPh>
    <phoneticPr fontId="2"/>
  </si>
  <si>
    <t>　業務一覧表記載の年間数量及び個別の業務仕様書における概算数量は、令和６年度の実績を元に算出したものであるが、一定の増減が生じる見込みであることに留意されたい。
　また年度内に複数回実施する業務の１回あたりの件数は均一でない。仕様書の概算数量欄に大まかな件数の偏りを記載しているが、あくまでも令和６年度の傾向から算出している数値のため、本調達期間において正確なものではないので留意されたい。</t>
    <rPh sb="1" eb="3">
      <t>ギョウム</t>
    </rPh>
    <rPh sb="3" eb="5">
      <t>イチラン</t>
    </rPh>
    <rPh sb="5" eb="6">
      <t>ヒョウ</t>
    </rPh>
    <rPh sb="6" eb="8">
      <t>キサイ</t>
    </rPh>
    <rPh sb="9" eb="11">
      <t>ネンカン</t>
    </rPh>
    <rPh sb="11" eb="13">
      <t>スウリョウ</t>
    </rPh>
    <rPh sb="13" eb="14">
      <t>オヨ</t>
    </rPh>
    <rPh sb="15" eb="17">
      <t>コベツ</t>
    </rPh>
    <rPh sb="18" eb="20">
      <t>ギョウム</t>
    </rPh>
    <rPh sb="20" eb="23">
      <t>シヨウショ</t>
    </rPh>
    <rPh sb="27" eb="29">
      <t>ガイサン</t>
    </rPh>
    <rPh sb="29" eb="31">
      <t>スウリョウ</t>
    </rPh>
    <rPh sb="33" eb="35">
      <t>レイワ</t>
    </rPh>
    <rPh sb="36" eb="38">
      <t>ネンド</t>
    </rPh>
    <rPh sb="39" eb="41">
      <t>ジッセキ</t>
    </rPh>
    <rPh sb="42" eb="43">
      <t>モト</t>
    </rPh>
    <rPh sb="44" eb="46">
      <t>サンシュツ</t>
    </rPh>
    <rPh sb="55" eb="57">
      <t>イッテイ</t>
    </rPh>
    <rPh sb="58" eb="60">
      <t>ゾウゲン</t>
    </rPh>
    <rPh sb="61" eb="62">
      <t>ショウ</t>
    </rPh>
    <rPh sb="64" eb="66">
      <t>ミコ</t>
    </rPh>
    <rPh sb="73" eb="75">
      <t>リュウイ</t>
    </rPh>
    <rPh sb="84" eb="87">
      <t>ネンドナイ</t>
    </rPh>
    <rPh sb="88" eb="91">
      <t>フクスウカイ</t>
    </rPh>
    <rPh sb="91" eb="93">
      <t>ジッシ</t>
    </rPh>
    <rPh sb="95" eb="97">
      <t>ギョウム</t>
    </rPh>
    <rPh sb="99" eb="100">
      <t>カイ</t>
    </rPh>
    <rPh sb="104" eb="106">
      <t>ケンスウ</t>
    </rPh>
    <rPh sb="107" eb="109">
      <t>キンイツ</t>
    </rPh>
    <rPh sb="113" eb="116">
      <t>シヨウショ</t>
    </rPh>
    <rPh sb="117" eb="119">
      <t>ガイサン</t>
    </rPh>
    <rPh sb="119" eb="121">
      <t>スウリョウ</t>
    </rPh>
    <rPh sb="121" eb="122">
      <t>ラン</t>
    </rPh>
    <rPh sb="123" eb="124">
      <t>オオ</t>
    </rPh>
    <rPh sb="127" eb="129">
      <t>ケンスウ</t>
    </rPh>
    <rPh sb="130" eb="131">
      <t>カタヨ</t>
    </rPh>
    <rPh sb="133" eb="135">
      <t>キサイ</t>
    </rPh>
    <rPh sb="146" eb="148">
      <t>レイワ</t>
    </rPh>
    <rPh sb="149" eb="151">
      <t>ネンド</t>
    </rPh>
    <rPh sb="152" eb="154">
      <t>ケイコウ</t>
    </rPh>
    <rPh sb="156" eb="158">
      <t>サンシュツ</t>
    </rPh>
    <rPh sb="162" eb="164">
      <t>スウチ</t>
    </rPh>
    <rPh sb="168" eb="169">
      <t>ホン</t>
    </rPh>
    <rPh sb="169" eb="171">
      <t>チョウタツ</t>
    </rPh>
    <rPh sb="171" eb="173">
      <t>キカン</t>
    </rPh>
    <rPh sb="177" eb="179">
      <t>セイカク</t>
    </rPh>
    <rPh sb="188" eb="190">
      <t>リュウイ</t>
    </rPh>
    <phoneticPr fontId="2"/>
  </si>
  <si>
    <t>　入札の添付書類として求める業務一覧兼見積明細については、別途エクセル形式の入力用データを提供する。表中の計算式や内容については各入札者において精査し、作成すること。
　また落札者は、契約締結までに当該エクセルデータを委託者に提出すること。</t>
    <rPh sb="1" eb="3">
      <t>ニュウサツ</t>
    </rPh>
    <rPh sb="4" eb="6">
      <t>テンプ</t>
    </rPh>
    <rPh sb="6" eb="8">
      <t>ショルイ</t>
    </rPh>
    <rPh sb="11" eb="12">
      <t>モト</t>
    </rPh>
    <rPh sb="14" eb="16">
      <t>ギョウム</t>
    </rPh>
    <rPh sb="16" eb="18">
      <t>イチラン</t>
    </rPh>
    <rPh sb="18" eb="19">
      <t>ケン</t>
    </rPh>
    <rPh sb="19" eb="21">
      <t>ミツモリ</t>
    </rPh>
    <rPh sb="21" eb="23">
      <t>メイサイ</t>
    </rPh>
    <rPh sb="29" eb="31">
      <t>ベット</t>
    </rPh>
    <rPh sb="35" eb="37">
      <t>ケイシキ</t>
    </rPh>
    <rPh sb="38" eb="41">
      <t>ニュウリョクヨウ</t>
    </rPh>
    <rPh sb="45" eb="47">
      <t>テイキョウ</t>
    </rPh>
    <rPh sb="50" eb="52">
      <t>ヒョウチュウ</t>
    </rPh>
    <rPh sb="53" eb="56">
      <t>ケイサンシキ</t>
    </rPh>
    <rPh sb="57" eb="59">
      <t>ナイヨウ</t>
    </rPh>
    <rPh sb="64" eb="65">
      <t>カク</t>
    </rPh>
    <rPh sb="65" eb="68">
      <t>ニュウサツシャ</t>
    </rPh>
    <rPh sb="72" eb="74">
      <t>セイサ</t>
    </rPh>
    <rPh sb="76" eb="78">
      <t>サクセイ</t>
    </rPh>
    <rPh sb="87" eb="89">
      <t>ラクサツ</t>
    </rPh>
    <rPh sb="92" eb="96">
      <t>ケイヤクテイケツ</t>
    </rPh>
    <rPh sb="99" eb="101">
      <t>トウガイ</t>
    </rPh>
    <rPh sb="109" eb="112">
      <t>イタクシャ</t>
    </rPh>
    <rPh sb="113" eb="115">
      <t>テイシュツ</t>
    </rPh>
    <phoneticPr fontId="2"/>
  </si>
  <si>
    <t>内訳</t>
    <rPh sb="0" eb="2">
      <t>ウチワケ</t>
    </rPh>
    <phoneticPr fontId="2"/>
  </si>
  <si>
    <t>令和８年度合計</t>
    <rPh sb="0" eb="2">
      <t>レイワ</t>
    </rPh>
    <rPh sb="3" eb="4">
      <t>ネン</t>
    </rPh>
    <rPh sb="4" eb="5">
      <t>ド</t>
    </rPh>
    <rPh sb="5" eb="7">
      <t>ゴウケイ</t>
    </rPh>
    <phoneticPr fontId="2"/>
  </si>
  <si>
    <t>（２）総額欄に記載された金額と入札書の金額は必ず一致するように記入してください。</t>
    <rPh sb="3" eb="5">
      <t>ソウガク</t>
    </rPh>
    <rPh sb="5" eb="6">
      <t>ラン</t>
    </rPh>
    <rPh sb="7" eb="9">
      <t>キサイ</t>
    </rPh>
    <rPh sb="12" eb="14">
      <t>キンガク</t>
    </rPh>
    <rPh sb="15" eb="17">
      <t>ニュウサツ</t>
    </rPh>
    <rPh sb="17" eb="18">
      <t>ショ</t>
    </rPh>
    <rPh sb="19" eb="21">
      <t>キンガク</t>
    </rPh>
    <rPh sb="22" eb="23">
      <t>カナラ</t>
    </rPh>
    <rPh sb="24" eb="26">
      <t>イッチ</t>
    </rPh>
    <rPh sb="31" eb="33">
      <t>キニュウ</t>
    </rPh>
    <phoneticPr fontId="2"/>
  </si>
  <si>
    <t>（３）予定件数が０件である業務の内訳書への記載について</t>
    <rPh sb="3" eb="7">
      <t>ヨテイケンスウ</t>
    </rPh>
    <rPh sb="9" eb="10">
      <t>ケン</t>
    </rPh>
    <rPh sb="13" eb="15">
      <t>ギョウム</t>
    </rPh>
    <rPh sb="16" eb="19">
      <t>ウチワケショ</t>
    </rPh>
    <rPh sb="21" eb="23">
      <t>キサイ</t>
    </rPh>
    <phoneticPr fontId="2"/>
  </si>
  <si>
    <t>予定数量</t>
    <rPh sb="0" eb="2">
      <t>ヨテイ</t>
    </rPh>
    <rPh sb="2" eb="4">
      <t>スウリョウ</t>
    </rPh>
    <phoneticPr fontId="2"/>
  </si>
  <si>
    <t>２仮算</t>
    <rPh sb="1" eb="3">
      <t>カリサン</t>
    </rPh>
    <phoneticPr fontId="2"/>
  </si>
  <si>
    <t>３本算</t>
    <rPh sb="1" eb="3">
      <t>ホンサン</t>
    </rPh>
    <phoneticPr fontId="2"/>
  </si>
  <si>
    <t>（３）金額はいずれも税抜き価格としてください。</t>
    <rPh sb="3" eb="5">
      <t>キンガク</t>
    </rPh>
    <rPh sb="10" eb="11">
      <t>ゼイ</t>
    </rPh>
    <rPh sb="11" eb="12">
      <t>ヌ</t>
    </rPh>
    <rPh sb="13" eb="15">
      <t>カカク</t>
    </rPh>
    <phoneticPr fontId="2"/>
  </si>
  <si>
    <t>別途指定</t>
    <rPh sb="0" eb="2">
      <t>ベット</t>
    </rPh>
    <rPh sb="2" eb="4">
      <t>シテイ</t>
    </rPh>
    <phoneticPr fontId="2"/>
  </si>
  <si>
    <t>R8は現年と同帳票</t>
    <rPh sb="3" eb="5">
      <t>ゲンネン</t>
    </rPh>
    <rPh sb="6" eb="9">
      <t>ドウチョウヒョウ</t>
    </rPh>
    <phoneticPr fontId="2"/>
  </si>
  <si>
    <t>・帳票、封筒類の作成時期については、帳票見直し等が発生する場合があるため、指示があるまで事前作成はしないこと。封筒は糊等の劣化防止のため、概ね半年程度で消費される数量とすること。また保管する際は品質が維持されるよう、湿度等に留意すること。</t>
    <rPh sb="1" eb="3">
      <t>チョウヒョウ</t>
    </rPh>
    <rPh sb="4" eb="6">
      <t>フウトウ</t>
    </rPh>
    <rPh sb="6" eb="7">
      <t>ルイ</t>
    </rPh>
    <rPh sb="8" eb="10">
      <t>サクセイ</t>
    </rPh>
    <rPh sb="10" eb="12">
      <t>ジキ</t>
    </rPh>
    <rPh sb="18" eb="20">
      <t>チョウヒョウ</t>
    </rPh>
    <rPh sb="20" eb="22">
      <t>ミナオ</t>
    </rPh>
    <rPh sb="23" eb="24">
      <t>トウ</t>
    </rPh>
    <rPh sb="25" eb="27">
      <t>ハッセイ</t>
    </rPh>
    <rPh sb="29" eb="31">
      <t>バアイ</t>
    </rPh>
    <rPh sb="37" eb="39">
      <t>シジ</t>
    </rPh>
    <rPh sb="44" eb="46">
      <t>ジゼン</t>
    </rPh>
    <rPh sb="46" eb="48">
      <t>サクセイ</t>
    </rPh>
    <rPh sb="55" eb="57">
      <t>フウトウ</t>
    </rPh>
    <rPh sb="58" eb="59">
      <t>ノリ</t>
    </rPh>
    <rPh sb="59" eb="60">
      <t>トウ</t>
    </rPh>
    <rPh sb="61" eb="63">
      <t>レッカ</t>
    </rPh>
    <rPh sb="63" eb="65">
      <t>ボウシ</t>
    </rPh>
    <rPh sb="69" eb="70">
      <t>オオム</t>
    </rPh>
    <rPh sb="71" eb="73">
      <t>ハントシ</t>
    </rPh>
    <rPh sb="73" eb="75">
      <t>テイド</t>
    </rPh>
    <rPh sb="76" eb="78">
      <t>ショウヒ</t>
    </rPh>
    <rPh sb="81" eb="83">
      <t>スウリョウ</t>
    </rPh>
    <rPh sb="91" eb="93">
      <t>ホカン</t>
    </rPh>
    <rPh sb="95" eb="96">
      <t>サイ</t>
    </rPh>
    <rPh sb="97" eb="99">
      <t>ヒンシツ</t>
    </rPh>
    <rPh sb="100" eb="102">
      <t>イジ</t>
    </rPh>
    <rPh sb="108" eb="110">
      <t>シツド</t>
    </rPh>
    <rPh sb="110" eb="111">
      <t>トウ</t>
    </rPh>
    <rPh sb="112" eb="114">
      <t>リュウイ</t>
    </rPh>
    <phoneticPr fontId="2"/>
  </si>
  <si>
    <t>・発注者の指定する封入封緘作業を行う目的が達成できる場合、作業手順に相違があっても差し支えありません。その場合も本様式にのっとり当該作業に相当する単価を計上してください。（例．はがきタイプのレイアウトに印字する。プレ印字した帳票の事前作成を行わず、本番データ印刷時に同時に印字する等）</t>
    <rPh sb="1" eb="4">
      <t>ハッチュウシャ</t>
    </rPh>
    <rPh sb="5" eb="7">
      <t>シテイ</t>
    </rPh>
    <rPh sb="9" eb="13">
      <t>フウニュウフウカン</t>
    </rPh>
    <rPh sb="13" eb="15">
      <t>サギョウ</t>
    </rPh>
    <rPh sb="16" eb="17">
      <t>オコナ</t>
    </rPh>
    <rPh sb="18" eb="20">
      <t>モクテキ</t>
    </rPh>
    <rPh sb="21" eb="23">
      <t>タッセイ</t>
    </rPh>
    <rPh sb="26" eb="28">
      <t>バアイ</t>
    </rPh>
    <rPh sb="29" eb="33">
      <t>サギョウテジュン</t>
    </rPh>
    <rPh sb="34" eb="36">
      <t>ソウイ</t>
    </rPh>
    <rPh sb="41" eb="42">
      <t>サ</t>
    </rPh>
    <rPh sb="43" eb="44">
      <t>ツカ</t>
    </rPh>
    <rPh sb="53" eb="55">
      <t>バアイ</t>
    </rPh>
    <rPh sb="56" eb="59">
      <t>ホンヨウシキ</t>
    </rPh>
    <rPh sb="64" eb="66">
      <t>トウガイ</t>
    </rPh>
    <rPh sb="66" eb="68">
      <t>サギョウ</t>
    </rPh>
    <rPh sb="69" eb="71">
      <t>ソウトウ</t>
    </rPh>
    <rPh sb="73" eb="75">
      <t>タンカ</t>
    </rPh>
    <rPh sb="76" eb="78">
      <t>ケイジョウ</t>
    </rPh>
    <rPh sb="86" eb="87">
      <t>レイ</t>
    </rPh>
    <rPh sb="101" eb="103">
      <t>インジ</t>
    </rPh>
    <rPh sb="108" eb="110">
      <t>インジ</t>
    </rPh>
    <rPh sb="112" eb="114">
      <t>チョウヒョウ</t>
    </rPh>
    <rPh sb="115" eb="119">
      <t>ジゼンサクセイ</t>
    </rPh>
    <rPh sb="120" eb="121">
      <t>オコナ</t>
    </rPh>
    <rPh sb="124" eb="126">
      <t>ホンバン</t>
    </rPh>
    <rPh sb="129" eb="132">
      <t>インサツジ</t>
    </rPh>
    <rPh sb="133" eb="135">
      <t>ドウジ</t>
    </rPh>
    <rPh sb="136" eb="138">
      <t>インジ</t>
    </rPh>
    <rPh sb="140" eb="141">
      <t>ナド</t>
    </rPh>
    <phoneticPr fontId="2"/>
  </si>
  <si>
    <t>（再掲）現年保険料通知書納付書あり</t>
    <rPh sb="1" eb="3">
      <t>サイケイ</t>
    </rPh>
    <rPh sb="4" eb="6">
      <t>ゲンネン</t>
    </rPh>
    <rPh sb="6" eb="9">
      <t>ホケンリョウ</t>
    </rPh>
    <phoneticPr fontId="2"/>
  </si>
  <si>
    <t>・各種封筒、帳票のサンプルはサイズと形状の確認用です。紙色及び記載内容は帳票見本と変更となる場合があります。</t>
    <rPh sb="1" eb="3">
      <t>カクシュ</t>
    </rPh>
    <rPh sb="3" eb="5">
      <t>フウトウ</t>
    </rPh>
    <rPh sb="6" eb="8">
      <t>チョウヒョウ</t>
    </rPh>
    <rPh sb="18" eb="20">
      <t>ケイジョウ</t>
    </rPh>
    <rPh sb="21" eb="24">
      <t>カクニンヨウ</t>
    </rPh>
    <rPh sb="27" eb="28">
      <t>カミ</t>
    </rPh>
    <rPh sb="28" eb="29">
      <t>イロ</t>
    </rPh>
    <rPh sb="29" eb="30">
      <t>オヨ</t>
    </rPh>
    <rPh sb="31" eb="35">
      <t>キサイナイヨウ</t>
    </rPh>
    <rPh sb="36" eb="38">
      <t>チョウヒョウ</t>
    </rPh>
    <rPh sb="38" eb="40">
      <t>ミホン</t>
    </rPh>
    <rPh sb="41" eb="43">
      <t>ヘンコウ</t>
    </rPh>
    <rPh sb="46" eb="48">
      <t>バアイ</t>
    </rPh>
    <phoneticPr fontId="2"/>
  </si>
  <si>
    <t>・各種帳票について、記載の数量と別に翌年度調達用サンプル（帳票と封入サンプル各10組）と様式変更等あった場合には必要に応じてテスト用のサンプル帳票をご用意いただく必要があります。</t>
    <rPh sb="1" eb="3">
      <t>カクシュ</t>
    </rPh>
    <rPh sb="3" eb="5">
      <t>チョウヒョウ</t>
    </rPh>
    <rPh sb="10" eb="12">
      <t>キサイ</t>
    </rPh>
    <rPh sb="13" eb="15">
      <t>スウリョウ</t>
    </rPh>
    <rPh sb="16" eb="17">
      <t>ベツ</t>
    </rPh>
    <rPh sb="18" eb="21">
      <t>ヨクネンド</t>
    </rPh>
    <rPh sb="21" eb="24">
      <t>チョウタツヨウ</t>
    </rPh>
    <rPh sb="29" eb="31">
      <t>チョウヒョウ</t>
    </rPh>
    <rPh sb="32" eb="34">
      <t>フウニュウ</t>
    </rPh>
    <rPh sb="38" eb="39">
      <t>カク</t>
    </rPh>
    <rPh sb="41" eb="42">
      <t>クミ</t>
    </rPh>
    <rPh sb="44" eb="49">
      <t>ヨウシキヘンコウトウ</t>
    </rPh>
    <rPh sb="52" eb="54">
      <t>バアイ</t>
    </rPh>
    <rPh sb="75" eb="77">
      <t>ヨウイ</t>
    </rPh>
    <rPh sb="81" eb="83">
      <t>ヒツヨウ</t>
    </rPh>
    <phoneticPr fontId="2"/>
  </si>
  <si>
    <t>２　仮算封入封緘仕様書</t>
    <rPh sb="2" eb="3">
      <t>カリ</t>
    </rPh>
    <rPh sb="3" eb="4">
      <t>サン</t>
    </rPh>
    <rPh sb="4" eb="6">
      <t>フウニュウ</t>
    </rPh>
    <rPh sb="6" eb="8">
      <t>フウカン</t>
    </rPh>
    <rPh sb="8" eb="11">
      <t>シヨウショ</t>
    </rPh>
    <phoneticPr fontId="2"/>
  </si>
  <si>
    <t>３　本算封入封緘仕様書</t>
    <rPh sb="2" eb="3">
      <t>ホン</t>
    </rPh>
    <rPh sb="3" eb="4">
      <t>サン</t>
    </rPh>
    <rPh sb="4" eb="6">
      <t>フウニュウ</t>
    </rPh>
    <rPh sb="6" eb="8">
      <t>フウカン</t>
    </rPh>
    <rPh sb="8" eb="11">
      <t>シヨウショ</t>
    </rPh>
    <phoneticPr fontId="2"/>
  </si>
  <si>
    <t>４　受領委任払い負担限度額更新勧奨</t>
    <rPh sb="2" eb="4">
      <t>ジュリョウ</t>
    </rPh>
    <rPh sb="4" eb="6">
      <t>イニン</t>
    </rPh>
    <rPh sb="6" eb="7">
      <t>バラ</t>
    </rPh>
    <rPh sb="8" eb="10">
      <t>フタン</t>
    </rPh>
    <rPh sb="10" eb="12">
      <t>ゲンド</t>
    </rPh>
    <rPh sb="12" eb="13">
      <t>ガク</t>
    </rPh>
    <rPh sb="13" eb="15">
      <t>コウシン</t>
    </rPh>
    <rPh sb="15" eb="17">
      <t>カンショウ</t>
    </rPh>
    <phoneticPr fontId="2"/>
  </si>
  <si>
    <t>５　負担割合証</t>
    <rPh sb="2" eb="4">
      <t>フタン</t>
    </rPh>
    <rPh sb="4" eb="6">
      <t>ワリアイ</t>
    </rPh>
    <rPh sb="6" eb="7">
      <t>ショウ</t>
    </rPh>
    <phoneticPr fontId="2"/>
  </si>
  <si>
    <t>　個人情報を含むデータは委託元がパスワード設定の上、用意するＣＤまたはＤＶＤ等の媒体（以下「ＣＤ等」という。）により、守口市庁舎での受託者への直接提供または受託者により手配されたセキュリティ便（個人情報漏洩対策がされた配送方法）等で提供する。なお、ＣＤ等の授受に係る費用については受託者が負担する。当該ＣＤ等は印刷物のデータの授受にのみ使用し、印刷作業終了後は納品物とあわせて委託者に返却する。作業のために受託者が取り込んだデータ等は当該作業終了後は速やかに破棄する。
個人情報を含まないチラシ、レイアウトデータなどはメールやファイル伝送サービス等、任意の方法での提供とする。</t>
    <rPh sb="1" eb="3">
      <t>コジン</t>
    </rPh>
    <rPh sb="3" eb="5">
      <t>ジョウホウ</t>
    </rPh>
    <rPh sb="6" eb="7">
      <t>フク</t>
    </rPh>
    <rPh sb="12" eb="14">
      <t>イタク</t>
    </rPh>
    <rPh sb="14" eb="15">
      <t>モト</t>
    </rPh>
    <rPh sb="21" eb="23">
      <t>セッテイ</t>
    </rPh>
    <rPh sb="24" eb="25">
      <t>ウエ</t>
    </rPh>
    <rPh sb="26" eb="28">
      <t>ヨウイ</t>
    </rPh>
    <rPh sb="38" eb="39">
      <t>トウ</t>
    </rPh>
    <rPh sb="40" eb="42">
      <t>バイタイ</t>
    </rPh>
    <rPh sb="43" eb="45">
      <t>イカ</t>
    </rPh>
    <rPh sb="48" eb="49">
      <t>トウ</t>
    </rPh>
    <rPh sb="59" eb="62">
      <t>モリグチシ</t>
    </rPh>
    <rPh sb="62" eb="64">
      <t>チョウシャ</t>
    </rPh>
    <rPh sb="66" eb="69">
      <t>ジュタクシャ</t>
    </rPh>
    <rPh sb="71" eb="73">
      <t>チョクセツ</t>
    </rPh>
    <rPh sb="73" eb="75">
      <t>テイキョウ</t>
    </rPh>
    <rPh sb="78" eb="81">
      <t>ジュタクシャ</t>
    </rPh>
    <rPh sb="84" eb="86">
      <t>テハイ</t>
    </rPh>
    <rPh sb="95" eb="96">
      <t>ビン</t>
    </rPh>
    <rPh sb="97" eb="99">
      <t>コジン</t>
    </rPh>
    <rPh sb="99" eb="101">
      <t>ジョウホウ</t>
    </rPh>
    <rPh sb="101" eb="103">
      <t>ロウエイ</t>
    </rPh>
    <rPh sb="103" eb="105">
      <t>タイサク</t>
    </rPh>
    <rPh sb="109" eb="111">
      <t>ハイソウ</t>
    </rPh>
    <rPh sb="111" eb="113">
      <t>ホウホウ</t>
    </rPh>
    <rPh sb="114" eb="115">
      <t>トウ</t>
    </rPh>
    <rPh sb="116" eb="118">
      <t>テイキョウ</t>
    </rPh>
    <rPh sb="126" eb="127">
      <t>トウ</t>
    </rPh>
    <rPh sb="128" eb="130">
      <t>ジュジュ</t>
    </rPh>
    <rPh sb="131" eb="132">
      <t>カカ</t>
    </rPh>
    <rPh sb="133" eb="135">
      <t>ヒヨウ</t>
    </rPh>
    <rPh sb="140" eb="143">
      <t>ジュタクシャ</t>
    </rPh>
    <rPh sb="144" eb="146">
      <t>フタン</t>
    </rPh>
    <rPh sb="149" eb="151">
      <t>トウガイ</t>
    </rPh>
    <rPh sb="153" eb="154">
      <t>トウ</t>
    </rPh>
    <rPh sb="155" eb="158">
      <t>インサツブツ</t>
    </rPh>
    <rPh sb="163" eb="165">
      <t>ジュジュ</t>
    </rPh>
    <rPh sb="168" eb="170">
      <t>シヨウ</t>
    </rPh>
    <rPh sb="172" eb="174">
      <t>インサツ</t>
    </rPh>
    <rPh sb="174" eb="176">
      <t>サギョウ</t>
    </rPh>
    <rPh sb="176" eb="179">
      <t>シュウリョウゴ</t>
    </rPh>
    <rPh sb="180" eb="182">
      <t>ノウヒン</t>
    </rPh>
    <rPh sb="182" eb="183">
      <t>ブツ</t>
    </rPh>
    <rPh sb="188" eb="191">
      <t>イタクシャ</t>
    </rPh>
    <rPh sb="192" eb="194">
      <t>ヘンキャク</t>
    </rPh>
    <rPh sb="197" eb="199">
      <t>サギョウ</t>
    </rPh>
    <rPh sb="203" eb="206">
      <t>ジュタクシャ</t>
    </rPh>
    <rPh sb="207" eb="208">
      <t>ト</t>
    </rPh>
    <rPh sb="209" eb="210">
      <t>コ</t>
    </rPh>
    <rPh sb="215" eb="216">
      <t>トウ</t>
    </rPh>
    <rPh sb="217" eb="219">
      <t>トウガイ</t>
    </rPh>
    <rPh sb="219" eb="221">
      <t>サギョウ</t>
    </rPh>
    <rPh sb="221" eb="224">
      <t>シュウリョウゴ</t>
    </rPh>
    <rPh sb="225" eb="226">
      <t>スミ</t>
    </rPh>
    <rPh sb="229" eb="231">
      <t>ハキ</t>
    </rPh>
    <rPh sb="235" eb="237">
      <t>コジン</t>
    </rPh>
    <rPh sb="237" eb="239">
      <t>ジョウホウ</t>
    </rPh>
    <rPh sb="240" eb="241">
      <t>フク</t>
    </rPh>
    <rPh sb="267" eb="269">
      <t>デンソウ</t>
    </rPh>
    <rPh sb="273" eb="274">
      <t>ナド</t>
    </rPh>
    <rPh sb="275" eb="277">
      <t>ニンイ</t>
    </rPh>
    <rPh sb="278" eb="280">
      <t>ホウホウ</t>
    </rPh>
    <rPh sb="282" eb="284">
      <t>テイキョウ</t>
    </rPh>
    <phoneticPr fontId="2"/>
  </si>
  <si>
    <t>業務一覧兼積算内訳書　のとおり</t>
    <phoneticPr fontId="2"/>
  </si>
  <si>
    <t>（１）見積額は業務一覧兼積算内訳書の合計額を記入してください。</t>
    <rPh sb="3" eb="5">
      <t>ミツモリ</t>
    </rPh>
    <rPh sb="5" eb="6">
      <t>ガク</t>
    </rPh>
    <rPh sb="18" eb="20">
      <t>ゴウケイ</t>
    </rPh>
    <rPh sb="20" eb="21">
      <t>ガク</t>
    </rPh>
    <rPh sb="22" eb="24">
      <t>キニュウ</t>
    </rPh>
    <phoneticPr fontId="2"/>
  </si>
  <si>
    <t>見積額</t>
    <rPh sb="0" eb="3">
      <t>ミツモリガク</t>
    </rPh>
    <phoneticPr fontId="2"/>
  </si>
  <si>
    <t>５負割</t>
    <rPh sb="1" eb="3">
      <t>フワリ</t>
    </rPh>
    <phoneticPr fontId="2"/>
  </si>
  <si>
    <t>　予定件数が０件である業務については、通例実施するが、対象期間には実施がない見込みである場合に記載している。状況により当該業務や当該業務のための帳票作成を依頼することになる場合がある。必要となる場合または不要となる場合の条件等は可能な限り各仕様の備考に記載する。また当該年度に実施がない場合でも契約期間満了後の調達支援の対象となるので留意すること。</t>
    <rPh sb="1" eb="5">
      <t>ヨテイケンスウ</t>
    </rPh>
    <rPh sb="7" eb="8">
      <t>ケン</t>
    </rPh>
    <rPh sb="11" eb="13">
      <t>ギョウム</t>
    </rPh>
    <rPh sb="19" eb="21">
      <t>ツウレイ</t>
    </rPh>
    <rPh sb="21" eb="23">
      <t>ジッシ</t>
    </rPh>
    <rPh sb="27" eb="29">
      <t>タイショウ</t>
    </rPh>
    <rPh sb="29" eb="31">
      <t>キカン</t>
    </rPh>
    <rPh sb="33" eb="35">
      <t>ジッシ</t>
    </rPh>
    <rPh sb="38" eb="40">
      <t>ミコ</t>
    </rPh>
    <rPh sb="44" eb="46">
      <t>バアイ</t>
    </rPh>
    <rPh sb="47" eb="49">
      <t>キサイ</t>
    </rPh>
    <rPh sb="54" eb="56">
      <t>ジョウキョウ</t>
    </rPh>
    <rPh sb="59" eb="61">
      <t>トウガイ</t>
    </rPh>
    <rPh sb="61" eb="63">
      <t>ギョウム</t>
    </rPh>
    <rPh sb="64" eb="66">
      <t>トウガイ</t>
    </rPh>
    <rPh sb="66" eb="68">
      <t>ギョウム</t>
    </rPh>
    <rPh sb="72" eb="76">
      <t>チョウヒョウサクセイ</t>
    </rPh>
    <rPh sb="77" eb="79">
      <t>イライ</t>
    </rPh>
    <rPh sb="86" eb="88">
      <t>バアイ</t>
    </rPh>
    <rPh sb="92" eb="94">
      <t>ヒツヨウ</t>
    </rPh>
    <rPh sb="97" eb="99">
      <t>バアイ</t>
    </rPh>
    <rPh sb="102" eb="104">
      <t>フヨウ</t>
    </rPh>
    <rPh sb="107" eb="109">
      <t>バアイ</t>
    </rPh>
    <rPh sb="110" eb="113">
      <t>ジョウケントウ</t>
    </rPh>
    <rPh sb="114" eb="116">
      <t>カノウ</t>
    </rPh>
    <rPh sb="117" eb="118">
      <t>カギ</t>
    </rPh>
    <rPh sb="119" eb="120">
      <t>カク</t>
    </rPh>
    <rPh sb="120" eb="122">
      <t>シヨウ</t>
    </rPh>
    <rPh sb="123" eb="125">
      <t>ビコウ</t>
    </rPh>
    <rPh sb="126" eb="128">
      <t>キサイ</t>
    </rPh>
    <rPh sb="133" eb="137">
      <t>トウガイネンド</t>
    </rPh>
    <rPh sb="138" eb="140">
      <t>ジッシ</t>
    </rPh>
    <rPh sb="143" eb="145">
      <t>バアイ</t>
    </rPh>
    <rPh sb="147" eb="151">
      <t>ケイヤクキカン</t>
    </rPh>
    <rPh sb="151" eb="154">
      <t>マンリョウゴ</t>
    </rPh>
    <rPh sb="155" eb="157">
      <t>チョウタツ</t>
    </rPh>
    <rPh sb="157" eb="159">
      <t>シエン</t>
    </rPh>
    <rPh sb="160" eb="162">
      <t>タイショウ</t>
    </rPh>
    <rPh sb="167" eb="169">
      <t>リュウイ</t>
    </rPh>
    <phoneticPr fontId="2"/>
  </si>
  <si>
    <t>（４）同一帳票等の取り扱い</t>
    <rPh sb="3" eb="5">
      <t>ドウイツ</t>
    </rPh>
    <rPh sb="5" eb="7">
      <t>チョウヒョウ</t>
    </rPh>
    <rPh sb="7" eb="8">
      <t>トウ</t>
    </rPh>
    <rPh sb="9" eb="10">
      <t>ト</t>
    </rPh>
    <rPh sb="11" eb="12">
      <t>アツカ</t>
    </rPh>
    <phoneticPr fontId="2"/>
  </si>
  <si>
    <t>（５）その他</t>
    <rPh sb="5" eb="6">
      <t>タ</t>
    </rPh>
    <phoneticPr fontId="2"/>
  </si>
  <si>
    <t>R8.6上旬</t>
    <rPh sb="4" eb="6">
      <t>ジョウジュン</t>
    </rPh>
    <phoneticPr fontId="2"/>
  </si>
  <si>
    <t>R6実績</t>
    <rPh sb="2" eb="4">
      <t>ジッセキ</t>
    </rPh>
    <phoneticPr fontId="2"/>
  </si>
  <si>
    <t>４勧奨</t>
    <rPh sb="1" eb="3">
      <t>カンショウ</t>
    </rPh>
    <phoneticPr fontId="2"/>
  </si>
  <si>
    <t>５負割</t>
    <rPh sb="1" eb="2">
      <t>フ</t>
    </rPh>
    <rPh sb="2" eb="3">
      <t>ワリ</t>
    </rPh>
    <phoneticPr fontId="2"/>
  </si>
  <si>
    <t>６特徴</t>
    <rPh sb="1" eb="3">
      <t>トクチョウ</t>
    </rPh>
    <phoneticPr fontId="2"/>
  </si>
  <si>
    <t>７高額</t>
    <rPh sb="1" eb="3">
      <t>コウガク</t>
    </rPh>
    <phoneticPr fontId="2"/>
  </si>
  <si>
    <t>８合算</t>
    <rPh sb="1" eb="3">
      <t>ガッサン</t>
    </rPh>
    <phoneticPr fontId="2"/>
  </si>
  <si>
    <t>・Ｆ列、Ｇ列は前回令和６年度の同契約の予定数量と実績です。R6予定数量は旧くすのき見込額より案分した結果大きく誤差が生じています。参考として記載しています。</t>
    <rPh sb="2" eb="3">
      <t>レツ</t>
    </rPh>
    <rPh sb="5" eb="6">
      <t>レツ</t>
    </rPh>
    <rPh sb="7" eb="9">
      <t>ゼンカイ</t>
    </rPh>
    <rPh sb="9" eb="11">
      <t>レイワ</t>
    </rPh>
    <rPh sb="12" eb="14">
      <t>ネンド</t>
    </rPh>
    <rPh sb="15" eb="16">
      <t>ドウ</t>
    </rPh>
    <rPh sb="16" eb="18">
      <t>ケイヤク</t>
    </rPh>
    <rPh sb="19" eb="23">
      <t>ヨテイスウリョウ</t>
    </rPh>
    <rPh sb="24" eb="26">
      <t>ジッセキ</t>
    </rPh>
    <rPh sb="31" eb="35">
      <t>ヨテイスウリョウ</t>
    </rPh>
    <rPh sb="36" eb="37">
      <t>キュウ</t>
    </rPh>
    <rPh sb="41" eb="44">
      <t>ミコミガク</t>
    </rPh>
    <rPh sb="46" eb="48">
      <t>アンブン</t>
    </rPh>
    <rPh sb="50" eb="52">
      <t>ケッカ</t>
    </rPh>
    <rPh sb="52" eb="53">
      <t>オオ</t>
    </rPh>
    <rPh sb="55" eb="57">
      <t>ゴサ</t>
    </rPh>
    <rPh sb="58" eb="59">
      <t>ショウ</t>
    </rPh>
    <rPh sb="65" eb="67">
      <t>サンコウ</t>
    </rPh>
    <rPh sb="70" eb="72">
      <t>キサイ</t>
    </rPh>
    <phoneticPr fontId="2"/>
  </si>
  <si>
    <t>・契約は総価契約となります。予定数量と比した実績の増減については本契約の範囲に含むものとします。各業務においてチラシ、作業工程の追加等が生じた際は都度協議します。</t>
    <rPh sb="1" eb="3">
      <t>ケイヤク</t>
    </rPh>
    <rPh sb="14" eb="16">
      <t>ヨテイ</t>
    </rPh>
    <rPh sb="16" eb="18">
      <t>スウリョウ</t>
    </rPh>
    <rPh sb="19" eb="20">
      <t>ヒ</t>
    </rPh>
    <rPh sb="22" eb="24">
      <t>ジッセキ</t>
    </rPh>
    <rPh sb="25" eb="27">
      <t>ゾウゲン</t>
    </rPh>
    <rPh sb="32" eb="35">
      <t>ホンケイヤク</t>
    </rPh>
    <rPh sb="36" eb="38">
      <t>ハンイ</t>
    </rPh>
    <rPh sb="39" eb="40">
      <t>フク</t>
    </rPh>
    <rPh sb="48" eb="49">
      <t>カク</t>
    </rPh>
    <rPh sb="49" eb="51">
      <t>ギョウム</t>
    </rPh>
    <rPh sb="59" eb="63">
      <t>サギョウコウテイ</t>
    </rPh>
    <rPh sb="64" eb="66">
      <t>ツイカ</t>
    </rPh>
    <rPh sb="66" eb="67">
      <t>トウ</t>
    </rPh>
    <rPh sb="68" eb="69">
      <t>ショウ</t>
    </rPh>
    <rPh sb="71" eb="72">
      <t>サイ</t>
    </rPh>
    <rPh sb="73" eb="75">
      <t>ツド</t>
    </rPh>
    <rPh sb="75" eb="77">
      <t>キョウギ</t>
    </rPh>
    <phoneticPr fontId="2"/>
  </si>
  <si>
    <t>・Ｙ列同封点数列の「帳票」はＬ列で印字した帳票、「しおり」は整理番号23の介護保険のしおり、「口振」は整理番号24の口座振替依頼書、「返信用」は整理番号33の返信用封筒。「チラシ」はP列で計上したチラシです。</t>
    <rPh sb="10" eb="12">
      <t>チョウヒョウ</t>
    </rPh>
    <rPh sb="15" eb="16">
      <t>レツ</t>
    </rPh>
    <rPh sb="17" eb="19">
      <t>インジ</t>
    </rPh>
    <rPh sb="21" eb="23">
      <t>チョウヒョウ</t>
    </rPh>
    <rPh sb="30" eb="32">
      <t>セイリ</t>
    </rPh>
    <rPh sb="32" eb="34">
      <t>バンゴウ</t>
    </rPh>
    <rPh sb="51" eb="53">
      <t>セイリ</t>
    </rPh>
    <rPh sb="53" eb="55">
      <t>バンゴウ</t>
    </rPh>
    <rPh sb="72" eb="74">
      <t>セイリ</t>
    </rPh>
    <rPh sb="74" eb="76">
      <t>バンゴウ</t>
    </rPh>
    <rPh sb="92" eb="93">
      <t>レツ</t>
    </rPh>
    <rPh sb="94" eb="96">
      <t>ケイジョウ</t>
    </rPh>
    <phoneticPr fontId="2"/>
  </si>
  <si>
    <t>8　高額医療介護合算決定通知</t>
    <rPh sb="2" eb="4">
      <t>コウガク</t>
    </rPh>
    <rPh sb="4" eb="6">
      <t>イリョウ</t>
    </rPh>
    <rPh sb="6" eb="8">
      <t>カイゴ</t>
    </rPh>
    <rPh sb="8" eb="10">
      <t>ガッサン</t>
    </rPh>
    <rPh sb="10" eb="12">
      <t>ケッテイ</t>
    </rPh>
    <rPh sb="12" eb="14">
      <t>ツウチ</t>
    </rPh>
    <phoneticPr fontId="2"/>
  </si>
  <si>
    <t>Ａ４用紙</t>
    <rPh sb="2" eb="4">
      <t>ヨウシ</t>
    </rPh>
    <phoneticPr fontId="2"/>
  </si>
  <si>
    <t>Ａ４用紙に印字する。</t>
    <rPh sb="2" eb="4">
      <t>ヨウシ</t>
    </rPh>
    <rPh sb="5" eb="7">
      <t>インジ</t>
    </rPh>
    <phoneticPr fontId="2"/>
  </si>
  <si>
    <t>６月300通、７月400通、8月400通</t>
    <rPh sb="1" eb="2">
      <t>ガツ</t>
    </rPh>
    <rPh sb="5" eb="6">
      <t>ツウ</t>
    </rPh>
    <rPh sb="8" eb="9">
      <t>ガツ</t>
    </rPh>
    <rPh sb="12" eb="13">
      <t>ツウ</t>
    </rPh>
    <rPh sb="15" eb="16">
      <t>ガツ</t>
    </rPh>
    <rPh sb="19" eb="20">
      <t>ツウ</t>
    </rPh>
    <phoneticPr fontId="2"/>
  </si>
  <si>
    <t>整理番号22　高額医療介護合算決定通知</t>
    <rPh sb="0" eb="4">
      <t>セイリバンゴウ</t>
    </rPh>
    <phoneticPr fontId="2"/>
  </si>
  <si>
    <t>整理番号21　高額介護サービス費決定通知</t>
    <rPh sb="0" eb="4">
      <t>セイリバンゴウ</t>
    </rPh>
    <rPh sb="16" eb="18">
      <t>ケッテイ</t>
    </rPh>
    <phoneticPr fontId="2"/>
  </si>
  <si>
    <t>整理番号20　高額介護サービス費勧奨通知</t>
    <rPh sb="0" eb="4">
      <t>セイリバンゴウ</t>
    </rPh>
    <phoneticPr fontId="2"/>
  </si>
  <si>
    <t>７　高額介護サービス費勧奨通知</t>
    <rPh sb="2" eb="4">
      <t>コウガク</t>
    </rPh>
    <rPh sb="4" eb="6">
      <t>カイゴ</t>
    </rPh>
    <rPh sb="10" eb="11">
      <t>ヒ</t>
    </rPh>
    <rPh sb="11" eb="13">
      <t>カンショウ</t>
    </rPh>
    <rPh sb="13" eb="15">
      <t>ツウチ</t>
    </rPh>
    <phoneticPr fontId="2"/>
  </si>
  <si>
    <t>Ａ４用紙、チラシ２点（どちらもA4片面一色刷り。チラシデータは４月上旬までに提供）、返信用封筒</t>
    <rPh sb="2" eb="4">
      <t>ヨウシ</t>
    </rPh>
    <rPh sb="9" eb="10">
      <t>テン</t>
    </rPh>
    <rPh sb="17" eb="19">
      <t>カタメン</t>
    </rPh>
    <rPh sb="19" eb="22">
      <t>イッショクズ</t>
    </rPh>
    <rPh sb="32" eb="33">
      <t>ガツ</t>
    </rPh>
    <rPh sb="33" eb="35">
      <t>ジョウジュン</t>
    </rPh>
    <rPh sb="42" eb="45">
      <t>ヘンシンヨウ</t>
    </rPh>
    <rPh sb="45" eb="47">
      <t>フウトウ</t>
    </rPh>
    <phoneticPr fontId="2"/>
  </si>
  <si>
    <t>1,700通×12回（年間20,000通）</t>
    <rPh sb="5" eb="6">
      <t>ツウ</t>
    </rPh>
    <rPh sb="9" eb="10">
      <t>カイ</t>
    </rPh>
    <rPh sb="11" eb="13">
      <t>ネンカン</t>
    </rPh>
    <rPh sb="19" eb="20">
      <t>ツウ</t>
    </rPh>
    <phoneticPr fontId="2"/>
  </si>
  <si>
    <t>６　特徴開始のお知らせ</t>
    <rPh sb="2" eb="4">
      <t>トクチョウ</t>
    </rPh>
    <rPh sb="4" eb="6">
      <t>カイシ</t>
    </rPh>
    <rPh sb="8" eb="9">
      <t>シ</t>
    </rPh>
    <phoneticPr fontId="2"/>
  </si>
  <si>
    <t>Ａ４用紙に印刷する。</t>
    <rPh sb="2" eb="4">
      <t>ヨウシ</t>
    </rPh>
    <rPh sb="5" eb="7">
      <t>インサツ</t>
    </rPh>
    <phoneticPr fontId="2"/>
  </si>
  <si>
    <t>整理番号19　特徴開始のお知らせ</t>
    <rPh sb="0" eb="4">
      <t>セイリバンゴウ</t>
    </rPh>
    <rPh sb="7" eb="9">
      <t>トクチョウ</t>
    </rPh>
    <rPh sb="9" eb="11">
      <t>カイシ</t>
    </rPh>
    <rPh sb="13" eb="14">
      <t>シ</t>
    </rPh>
    <phoneticPr fontId="2"/>
  </si>
  <si>
    <t>Ａ４用紙に印刷する。データが本人宛と施設宛が２枚組で作成されるため、偶数ページのみ印刷すると施設宛の束となる。</t>
    <rPh sb="2" eb="4">
      <t>ヨウシ</t>
    </rPh>
    <rPh sb="5" eb="7">
      <t>インサツ</t>
    </rPh>
    <rPh sb="14" eb="16">
      <t>ホンニン</t>
    </rPh>
    <rPh sb="16" eb="17">
      <t>アテ</t>
    </rPh>
    <rPh sb="18" eb="20">
      <t>シセツ</t>
    </rPh>
    <rPh sb="20" eb="21">
      <t>アテ</t>
    </rPh>
    <rPh sb="23" eb="24">
      <t>マイ</t>
    </rPh>
    <rPh sb="24" eb="25">
      <t>グミ</t>
    </rPh>
    <rPh sb="26" eb="28">
      <t>サクセイ</t>
    </rPh>
    <rPh sb="34" eb="36">
      <t>グウスウ</t>
    </rPh>
    <rPh sb="41" eb="43">
      <t>インサツ</t>
    </rPh>
    <rPh sb="46" eb="48">
      <t>シセツ</t>
    </rPh>
    <rPh sb="48" eb="49">
      <t>アテ</t>
    </rPh>
    <rPh sb="50" eb="51">
      <t>タバ</t>
    </rPh>
    <phoneticPr fontId="2"/>
  </si>
  <si>
    <t>Ａ４用紙に印刷する。データが本人宛と施設宛が２枚組で作成されるため、奇数ページのみ印刷すると本人宛の束となる。</t>
    <rPh sb="2" eb="4">
      <t>ヨウシ</t>
    </rPh>
    <rPh sb="5" eb="7">
      <t>インサツ</t>
    </rPh>
    <rPh sb="14" eb="16">
      <t>ホンニン</t>
    </rPh>
    <rPh sb="16" eb="17">
      <t>アテ</t>
    </rPh>
    <rPh sb="18" eb="20">
      <t>シセツ</t>
    </rPh>
    <rPh sb="20" eb="21">
      <t>アテ</t>
    </rPh>
    <rPh sb="23" eb="24">
      <t>マイ</t>
    </rPh>
    <rPh sb="24" eb="25">
      <t>グミ</t>
    </rPh>
    <rPh sb="26" eb="28">
      <t>サクセイ</t>
    </rPh>
    <rPh sb="34" eb="36">
      <t>キスウ</t>
    </rPh>
    <rPh sb="41" eb="43">
      <t>インサツ</t>
    </rPh>
    <rPh sb="46" eb="48">
      <t>ホンニン</t>
    </rPh>
    <rPh sb="48" eb="49">
      <t>アテ</t>
    </rPh>
    <rPh sb="50" eb="51">
      <t>タバ</t>
    </rPh>
    <phoneticPr fontId="2"/>
  </si>
  <si>
    <t>整理番号13　受領委任払い更新勧奨</t>
    <rPh sb="0" eb="4">
      <t>セイリバンゴウ</t>
    </rPh>
    <phoneticPr fontId="2"/>
  </si>
  <si>
    <t>整理番号14　負担限度額等更新勧奨</t>
    <rPh sb="0" eb="4">
      <t>セイリバンゴウ</t>
    </rPh>
    <rPh sb="7" eb="9">
      <t>フタン</t>
    </rPh>
    <rPh sb="9" eb="11">
      <t>ゲンド</t>
    </rPh>
    <rPh sb="11" eb="12">
      <t>ガク</t>
    </rPh>
    <rPh sb="12" eb="13">
      <t>トウ</t>
    </rPh>
    <phoneticPr fontId="2"/>
  </si>
  <si>
    <t>整理番号15　負担割合証</t>
    <rPh sb="0" eb="4">
      <t>セイリバンゴウ</t>
    </rPh>
    <rPh sb="7" eb="9">
      <t>フタン</t>
    </rPh>
    <rPh sb="9" eb="11">
      <t>ワリアイ</t>
    </rPh>
    <rPh sb="11" eb="12">
      <t>ショウ</t>
    </rPh>
    <phoneticPr fontId="2"/>
  </si>
  <si>
    <t>整理番号16　高額介護サービス費受領委任払い決定通知</t>
    <rPh sb="0" eb="4">
      <t>セイリバンゴウ</t>
    </rPh>
    <rPh sb="7" eb="9">
      <t>コウガク</t>
    </rPh>
    <rPh sb="9" eb="11">
      <t>カイゴ</t>
    </rPh>
    <rPh sb="15" eb="16">
      <t>ヒ</t>
    </rPh>
    <rPh sb="16" eb="18">
      <t>ジュリョウ</t>
    </rPh>
    <rPh sb="18" eb="20">
      <t>イニン</t>
    </rPh>
    <rPh sb="20" eb="21">
      <t>バラ</t>
    </rPh>
    <rPh sb="22" eb="24">
      <t>ケッテイ</t>
    </rPh>
    <rPh sb="24" eb="26">
      <t>ツウチ</t>
    </rPh>
    <phoneticPr fontId="2"/>
  </si>
  <si>
    <t>整理番号17　高額介護サービス費受領委任払い決定通知（施設宛）</t>
    <rPh sb="0" eb="4">
      <t>セイリバンゴウ</t>
    </rPh>
    <rPh sb="7" eb="9">
      <t>コウガク</t>
    </rPh>
    <rPh sb="9" eb="11">
      <t>カイゴ</t>
    </rPh>
    <rPh sb="15" eb="16">
      <t>ヒ</t>
    </rPh>
    <rPh sb="16" eb="18">
      <t>ジュリョウ</t>
    </rPh>
    <rPh sb="18" eb="20">
      <t>イニン</t>
    </rPh>
    <rPh sb="20" eb="21">
      <t>バラ</t>
    </rPh>
    <rPh sb="22" eb="24">
      <t>ケッテイ</t>
    </rPh>
    <rPh sb="24" eb="26">
      <t>ツウチ</t>
    </rPh>
    <rPh sb="27" eb="29">
      <t>シセツ</t>
    </rPh>
    <rPh sb="29" eb="30">
      <t>アテ</t>
    </rPh>
    <phoneticPr fontId="2"/>
  </si>
  <si>
    <t>整理番号18　負担限度額認定証</t>
    <rPh sb="0" eb="4">
      <t>セイリバンゴウ</t>
    </rPh>
    <rPh sb="7" eb="9">
      <t>フタン</t>
    </rPh>
    <rPh sb="9" eb="11">
      <t>ゲンド</t>
    </rPh>
    <rPh sb="11" eb="12">
      <t>ガク</t>
    </rPh>
    <rPh sb="12" eb="15">
      <t>ニンテイショウ</t>
    </rPh>
    <phoneticPr fontId="2"/>
  </si>
  <si>
    <t>Ａ４用紙に印刷する。データは２枚組と３枚組が混在する。（別途CSVデータにてリストを提供）</t>
    <rPh sb="2" eb="4">
      <t>ヨウシ</t>
    </rPh>
    <rPh sb="5" eb="7">
      <t>インサツ</t>
    </rPh>
    <rPh sb="15" eb="16">
      <t>マイ</t>
    </rPh>
    <rPh sb="16" eb="17">
      <t>グミ</t>
    </rPh>
    <rPh sb="19" eb="21">
      <t>マイグミ</t>
    </rPh>
    <rPh sb="22" eb="24">
      <t>コンザイ</t>
    </rPh>
    <rPh sb="28" eb="30">
      <t>ベット</t>
    </rPh>
    <rPh sb="42" eb="44">
      <t>テイキョウ</t>
    </rPh>
    <phoneticPr fontId="2"/>
  </si>
  <si>
    <t>Ａ４用紙、窓あき封筒、返信用封筒、チラシ２枚（Ａ４片面一色刷り。チラシデータは５月下旬提供）</t>
    <rPh sb="2" eb="4">
      <t>ヨウシ</t>
    </rPh>
    <rPh sb="5" eb="6">
      <t>マド</t>
    </rPh>
    <rPh sb="8" eb="10">
      <t>フウトウ</t>
    </rPh>
    <rPh sb="11" eb="14">
      <t>ヘンシンヨウ</t>
    </rPh>
    <rPh sb="14" eb="16">
      <t>フウトウ</t>
    </rPh>
    <rPh sb="21" eb="22">
      <t>マイ</t>
    </rPh>
    <rPh sb="41" eb="42">
      <t>ゲ</t>
    </rPh>
    <phoneticPr fontId="2"/>
  </si>
  <si>
    <t>Ａ４用紙に印刷する。データは２枚組。</t>
    <rPh sb="2" eb="4">
      <t>ヨウシ</t>
    </rPh>
    <rPh sb="5" eb="7">
      <t>インサツ</t>
    </rPh>
    <rPh sb="15" eb="16">
      <t>マイ</t>
    </rPh>
    <rPh sb="16" eb="17">
      <t>グミ</t>
    </rPh>
    <phoneticPr fontId="2"/>
  </si>
  <si>
    <t>Ａ４用紙、窓あき封筒</t>
    <rPh sb="2" eb="4">
      <t>ヨウシ</t>
    </rPh>
    <rPh sb="5" eb="6">
      <t>マド</t>
    </rPh>
    <rPh sb="8" eb="10">
      <t>フウトウ</t>
    </rPh>
    <phoneticPr fontId="2"/>
  </si>
  <si>
    <t>整理番号12　本算定普徴代納</t>
    <rPh sb="0" eb="4">
      <t>セイリバンゴウ</t>
    </rPh>
    <rPh sb="12" eb="14">
      <t>ダイノウ</t>
    </rPh>
    <phoneticPr fontId="2"/>
  </si>
  <si>
    <t>現年保険料通知書納付書あり様式（※）、窓あき封筒、介護保険料のしおり、チラシ１枚（データは６月中旬に提供）</t>
    <rPh sb="13" eb="15">
      <t>ヨウシキ</t>
    </rPh>
    <rPh sb="19" eb="20">
      <t>マド</t>
    </rPh>
    <rPh sb="22" eb="24">
      <t>フウトウ</t>
    </rPh>
    <rPh sb="25" eb="27">
      <t>カイゴ</t>
    </rPh>
    <rPh sb="27" eb="30">
      <t>ホケンリョウ</t>
    </rPh>
    <rPh sb="39" eb="40">
      <t>マイ</t>
    </rPh>
    <rPh sb="46" eb="47">
      <t>ガツ</t>
    </rPh>
    <rPh sb="47" eb="49">
      <t>チュウジュン</t>
    </rPh>
    <rPh sb="50" eb="52">
      <t>テイキョウ</t>
    </rPh>
    <phoneticPr fontId="2"/>
  </si>
  <si>
    <t>同封物は介護保険料のしおり、チラシ１枚（チラシデータは６月中旬に提供）</t>
    <rPh sb="0" eb="3">
      <t>ドウフウブツ</t>
    </rPh>
    <rPh sb="4" eb="6">
      <t>カイゴ</t>
    </rPh>
    <rPh sb="6" eb="9">
      <t>ホケンリョウ</t>
    </rPh>
    <rPh sb="18" eb="19">
      <t>マイ</t>
    </rPh>
    <phoneticPr fontId="2"/>
  </si>
  <si>
    <t>同封物は介護保険料のしおり、チラシ</t>
    <rPh sb="0" eb="3">
      <t>ドウフウブツ</t>
    </rPh>
    <rPh sb="4" eb="6">
      <t>カイゴ</t>
    </rPh>
    <rPh sb="6" eb="9">
      <t>ホケンリョウ</t>
    </rPh>
    <phoneticPr fontId="2"/>
  </si>
  <si>
    <t>現年保険料通知書納付書なし様式、窓あき封筒、介護保険料のしおり、チラシ１枚（チラシデータは６月中旬に提供）</t>
    <rPh sb="13" eb="15">
      <t>ヨウシキ</t>
    </rPh>
    <rPh sb="16" eb="17">
      <t>マド</t>
    </rPh>
    <rPh sb="19" eb="21">
      <t>フウトウ</t>
    </rPh>
    <rPh sb="22" eb="24">
      <t>カイゴ</t>
    </rPh>
    <rPh sb="24" eb="27">
      <t>ホケンリョウ</t>
    </rPh>
    <rPh sb="36" eb="37">
      <t>マイ</t>
    </rPh>
    <rPh sb="46" eb="47">
      <t>ガツ</t>
    </rPh>
    <rPh sb="47" eb="49">
      <t>チュウジュン</t>
    </rPh>
    <rPh sb="50" eb="52">
      <t>テイキョウ</t>
    </rPh>
    <phoneticPr fontId="2"/>
  </si>
  <si>
    <t>整理番号11　本算定併徴口振</t>
    <rPh sb="0" eb="4">
      <t>セイリバンゴウ</t>
    </rPh>
    <rPh sb="10" eb="12">
      <t>ヘイチョウ</t>
    </rPh>
    <rPh sb="12" eb="14">
      <t>コウフリ</t>
    </rPh>
    <phoneticPr fontId="2"/>
  </si>
  <si>
    <t>同封物は介護保険料のしおり、チラシ１枚</t>
    <rPh sb="0" eb="3">
      <t>ドウフウブツ</t>
    </rPh>
    <rPh sb="4" eb="6">
      <t>カイゴ</t>
    </rPh>
    <rPh sb="6" eb="9">
      <t>ホケンリョウ</t>
    </rPh>
    <rPh sb="18" eb="19">
      <t>マイ</t>
    </rPh>
    <phoneticPr fontId="2"/>
  </si>
  <si>
    <t>現年保険料通知書納付書あり様式、窓あき封筒、介護保険料のしおり、チラシ１枚（チラシデータは６月中旬に提供）</t>
    <rPh sb="13" eb="15">
      <t>ヨウシキ</t>
    </rPh>
    <rPh sb="16" eb="17">
      <t>マド</t>
    </rPh>
    <rPh sb="19" eb="21">
      <t>フウトウ</t>
    </rPh>
    <rPh sb="22" eb="24">
      <t>カイゴ</t>
    </rPh>
    <rPh sb="24" eb="27">
      <t>ホケンリョウ</t>
    </rPh>
    <rPh sb="36" eb="37">
      <t>マイ</t>
    </rPh>
    <rPh sb="46" eb="47">
      <t>ガツ</t>
    </rPh>
    <rPh sb="47" eb="49">
      <t>チュウジュン</t>
    </rPh>
    <rPh sb="50" eb="52">
      <t>テイキョウ</t>
    </rPh>
    <phoneticPr fontId="2"/>
  </si>
  <si>
    <t>整理番号10　本算定併徴</t>
    <rPh sb="0" eb="4">
      <t>セイリバンゴウ</t>
    </rPh>
    <rPh sb="10" eb="12">
      <t>ヘイチョウ</t>
    </rPh>
    <phoneticPr fontId="2"/>
  </si>
  <si>
    <t>同封物は介護保険料のしおり、口座振替依頼書、チラシ（チラシデータは６月中旬に提供）</t>
    <rPh sb="0" eb="3">
      <t>ドウフウブツ</t>
    </rPh>
    <rPh sb="4" eb="6">
      <t>カイゴ</t>
    </rPh>
    <rPh sb="6" eb="9">
      <t>ホケンリョウ</t>
    </rPh>
    <rPh sb="14" eb="16">
      <t>コウザ</t>
    </rPh>
    <rPh sb="16" eb="18">
      <t>フリカエ</t>
    </rPh>
    <rPh sb="18" eb="21">
      <t>イライショ</t>
    </rPh>
    <phoneticPr fontId="2"/>
  </si>
  <si>
    <t>現年保険料通知書納付書あり様式、窓あき封筒、介護保険料のしおり、口座振替依頼書、チラシ（データは６月中旬に提供）</t>
    <rPh sb="13" eb="15">
      <t>ヨウシキ</t>
    </rPh>
    <rPh sb="16" eb="17">
      <t>マド</t>
    </rPh>
    <rPh sb="19" eb="21">
      <t>フウトウ</t>
    </rPh>
    <rPh sb="22" eb="24">
      <t>カイゴ</t>
    </rPh>
    <rPh sb="24" eb="27">
      <t>ホケンリョウ</t>
    </rPh>
    <rPh sb="32" eb="34">
      <t>コウザ</t>
    </rPh>
    <rPh sb="34" eb="36">
      <t>フリカエ</t>
    </rPh>
    <rPh sb="36" eb="39">
      <t>イライショ</t>
    </rPh>
    <rPh sb="49" eb="50">
      <t>ガツ</t>
    </rPh>
    <rPh sb="50" eb="52">
      <t>チュウジュン</t>
    </rPh>
    <rPh sb="53" eb="55">
      <t>テイキョウ</t>
    </rPh>
    <phoneticPr fontId="2"/>
  </si>
  <si>
    <t>整理番号９　本算定普徴</t>
    <rPh sb="0" eb="4">
      <t>セイリバンゴウ</t>
    </rPh>
    <phoneticPr fontId="2"/>
  </si>
  <si>
    <t>現年保険料通知書納付書なし様式、窓あき封筒、介護保険料のしおり、チラシ（チラシデータは６月中旬に提供）</t>
    <rPh sb="13" eb="15">
      <t>ヨウシキ</t>
    </rPh>
    <rPh sb="16" eb="17">
      <t>マド</t>
    </rPh>
    <rPh sb="19" eb="21">
      <t>フウトウ</t>
    </rPh>
    <rPh sb="22" eb="24">
      <t>カイゴ</t>
    </rPh>
    <rPh sb="24" eb="27">
      <t>ホケンリョウ</t>
    </rPh>
    <rPh sb="44" eb="45">
      <t>ガツ</t>
    </rPh>
    <rPh sb="45" eb="47">
      <t>チュウジュン</t>
    </rPh>
    <rPh sb="48" eb="50">
      <t>テイキョウ</t>
    </rPh>
    <phoneticPr fontId="2"/>
  </si>
  <si>
    <t>整理番号８　本算定特徴口振</t>
    <rPh sb="0" eb="4">
      <t>セイリバンゴウ</t>
    </rPh>
    <phoneticPr fontId="2"/>
  </si>
  <si>
    <t>整理番号７　仮算（６月開始）</t>
    <rPh sb="0" eb="4">
      <t>セイリバンゴウ</t>
    </rPh>
    <rPh sb="6" eb="7">
      <t>カリ</t>
    </rPh>
    <rPh sb="7" eb="8">
      <t>サン</t>
    </rPh>
    <rPh sb="10" eb="11">
      <t>ガツ</t>
    </rPh>
    <rPh sb="11" eb="13">
      <t>カイシ</t>
    </rPh>
    <phoneticPr fontId="2"/>
  </si>
  <si>
    <t>整理番号６　仮算（４月開始）</t>
    <rPh sb="0" eb="4">
      <t>セイリバンゴウ</t>
    </rPh>
    <rPh sb="6" eb="7">
      <t>カリ</t>
    </rPh>
    <rPh sb="7" eb="8">
      <t>サン</t>
    </rPh>
    <rPh sb="10" eb="11">
      <t>ガツ</t>
    </rPh>
    <rPh sb="11" eb="13">
      <t>カイシ</t>
    </rPh>
    <phoneticPr fontId="2"/>
  </si>
  <si>
    <t>整理番号５　過年分　４月のみ200通、５～３月10通</t>
    <rPh sb="0" eb="2">
      <t>セイリ</t>
    </rPh>
    <rPh sb="2" eb="4">
      <t>バンゴウ</t>
    </rPh>
    <rPh sb="6" eb="8">
      <t>カネン</t>
    </rPh>
    <rPh sb="8" eb="9">
      <t>ブン</t>
    </rPh>
    <rPh sb="11" eb="12">
      <t>ガツ</t>
    </rPh>
    <rPh sb="17" eb="18">
      <t>ツウ</t>
    </rPh>
    <rPh sb="22" eb="23">
      <t>ツキ</t>
    </rPh>
    <rPh sb="25" eb="26">
      <t>ツウ</t>
    </rPh>
    <phoneticPr fontId="2"/>
  </si>
  <si>
    <t>2,9,10,12</t>
    <phoneticPr fontId="2"/>
  </si>
  <si>
    <t>4,6,7,8,11</t>
    <phoneticPr fontId="2"/>
  </si>
  <si>
    <t>Ｒ8.4月から使用（受託者保管）</t>
    <rPh sb="4" eb="5">
      <t>ガツ</t>
    </rPh>
    <rPh sb="7" eb="9">
      <t>シヨウ</t>
    </rPh>
    <rPh sb="10" eb="13">
      <t>ジュタクシャ</t>
    </rPh>
    <rPh sb="13" eb="15">
      <t>ホカン</t>
    </rPh>
    <phoneticPr fontId="2"/>
  </si>
  <si>
    <t>Ｒ8.7月に使用（受託者保管）</t>
    <rPh sb="4" eb="5">
      <t>ガツ</t>
    </rPh>
    <rPh sb="6" eb="8">
      <t>シヨウ</t>
    </rPh>
    <rPh sb="9" eb="12">
      <t>ジュタクシャ</t>
    </rPh>
    <rPh sb="12" eb="14">
      <t>ホカン</t>
    </rPh>
    <phoneticPr fontId="2"/>
  </si>
  <si>
    <t>Ｒ8.6月から使用（受託者保管）</t>
    <rPh sb="4" eb="5">
      <t>ガツ</t>
    </rPh>
    <rPh sb="7" eb="9">
      <t>シヨウ</t>
    </rPh>
    <rPh sb="10" eb="13">
      <t>ジュタクシャ</t>
    </rPh>
    <rPh sb="13" eb="15">
      <t>ホカン</t>
    </rPh>
    <phoneticPr fontId="2"/>
  </si>
  <si>
    <t>Ｒ8.4月から使用（一部受託者保管）</t>
    <rPh sb="4" eb="5">
      <t>ガツ</t>
    </rPh>
    <rPh sb="7" eb="9">
      <t>シヨウ</t>
    </rPh>
    <rPh sb="10" eb="12">
      <t>イチブ</t>
    </rPh>
    <rPh sb="12" eb="15">
      <t>ジュタクシャ</t>
    </rPh>
    <rPh sb="15" eb="17">
      <t>ホカン</t>
    </rPh>
    <phoneticPr fontId="2"/>
  </si>
  <si>
    <t>Ｒ8.6月に使用（一部受託者保管）</t>
    <rPh sb="4" eb="5">
      <t>ガツ</t>
    </rPh>
    <rPh sb="6" eb="8">
      <t>シヨウ</t>
    </rPh>
    <rPh sb="9" eb="11">
      <t>イチブ</t>
    </rPh>
    <rPh sb="11" eb="14">
      <t>ジュタクシャ</t>
    </rPh>
    <rPh sb="14" eb="16">
      <t>ホカン</t>
    </rPh>
    <phoneticPr fontId="2"/>
  </si>
  <si>
    <t>裏面が令和７年度の内容。</t>
    <rPh sb="0" eb="2">
      <t>リメン</t>
    </rPh>
    <rPh sb="3" eb="5">
      <t>レイワ</t>
    </rPh>
    <rPh sb="6" eb="8">
      <t>ネンド</t>
    </rPh>
    <rPh sb="9" eb="11">
      <t>ナイヨウ</t>
    </rPh>
    <phoneticPr fontId="2"/>
  </si>
  <si>
    <t>裏面が令和７年度の内容。
帳票は令和７年度の現年分の残り分を委託者より提供。</t>
    <rPh sb="0" eb="2">
      <t>リメン</t>
    </rPh>
    <rPh sb="3" eb="5">
      <t>レイワ</t>
    </rPh>
    <rPh sb="6" eb="8">
      <t>ネンド</t>
    </rPh>
    <rPh sb="9" eb="11">
      <t>ナイヨウ</t>
    </rPh>
    <rPh sb="13" eb="15">
      <t>チョウヒョウ</t>
    </rPh>
    <rPh sb="16" eb="18">
      <t>レイワ</t>
    </rPh>
    <rPh sb="19" eb="21">
      <t>ネンド</t>
    </rPh>
    <rPh sb="22" eb="25">
      <t>ゲンネンブン</t>
    </rPh>
    <rPh sb="26" eb="27">
      <t>ノコ</t>
    </rPh>
    <rPh sb="28" eb="29">
      <t>ブン</t>
    </rPh>
    <rPh sb="30" eb="33">
      <t>イタクシャ</t>
    </rPh>
    <rPh sb="35" eb="37">
      <t>テイキョウ</t>
    </rPh>
    <phoneticPr fontId="2"/>
  </si>
  <si>
    <t>納付書単票作成</t>
    <rPh sb="0" eb="3">
      <t>ノウフショ</t>
    </rPh>
    <rPh sb="3" eb="5">
      <t>タンピョウ</t>
    </rPh>
    <rPh sb="5" eb="7">
      <t>サクセイ</t>
    </rPh>
    <phoneticPr fontId="2"/>
  </si>
  <si>
    <t>窓あき封筒黄作成</t>
    <rPh sb="0" eb="1">
      <t>マド</t>
    </rPh>
    <rPh sb="3" eb="5">
      <t>フウトウ</t>
    </rPh>
    <rPh sb="5" eb="6">
      <t>キ</t>
    </rPh>
    <rPh sb="6" eb="8">
      <t>サクセイ</t>
    </rPh>
    <phoneticPr fontId="2"/>
  </si>
  <si>
    <t>窓あき封筒緑更新用</t>
    <rPh sb="0" eb="1">
      <t>マド</t>
    </rPh>
    <rPh sb="3" eb="5">
      <t>フウトウ</t>
    </rPh>
    <rPh sb="5" eb="6">
      <t>ミドリ</t>
    </rPh>
    <rPh sb="6" eb="9">
      <t>コウシンヨウ</t>
    </rPh>
    <phoneticPr fontId="2"/>
  </si>
  <si>
    <t>窓あき封筒緑更新用区特</t>
    <rPh sb="0" eb="1">
      <t>マド</t>
    </rPh>
    <rPh sb="3" eb="5">
      <t>フウトウ</t>
    </rPh>
    <rPh sb="5" eb="6">
      <t>ミドリ</t>
    </rPh>
    <rPh sb="6" eb="9">
      <t>コウシンヨウ</t>
    </rPh>
    <rPh sb="9" eb="11">
      <t>クトク</t>
    </rPh>
    <phoneticPr fontId="2"/>
  </si>
  <si>
    <t>窓あき封筒緑主治医</t>
    <rPh sb="0" eb="1">
      <t>マド</t>
    </rPh>
    <rPh sb="3" eb="5">
      <t>フウトウ</t>
    </rPh>
    <rPh sb="6" eb="9">
      <t>シュジイ</t>
    </rPh>
    <phoneticPr fontId="2"/>
  </si>
  <si>
    <t>窓あき封筒緑結果通知</t>
    <rPh sb="0" eb="1">
      <t>マド</t>
    </rPh>
    <rPh sb="3" eb="5">
      <t>フウトウ</t>
    </rPh>
    <rPh sb="6" eb="10">
      <t>ケッカツウチ</t>
    </rPh>
    <phoneticPr fontId="2"/>
  </si>
  <si>
    <t>現年保険料通知書納付書あり様式、過年保険料通知書納付書あり様式、窓あき封筒黄、口座振替依頼書、介護保険料のしおり、同封チラシ（Ａ４片面一色刷り。チラシデータは６月中旬提供、通年で使用。）</t>
    <rPh sb="0" eb="1">
      <t>ゲン</t>
    </rPh>
    <rPh sb="1" eb="2">
      <t>ネン</t>
    </rPh>
    <rPh sb="2" eb="5">
      <t>ホケンリョウ</t>
    </rPh>
    <rPh sb="5" eb="8">
      <t>ツウチショ</t>
    </rPh>
    <rPh sb="8" eb="11">
      <t>ノウフショ</t>
    </rPh>
    <rPh sb="13" eb="15">
      <t>ヨウシキ</t>
    </rPh>
    <rPh sb="16" eb="18">
      <t>カネン</t>
    </rPh>
    <rPh sb="29" eb="31">
      <t>ヨウシキ</t>
    </rPh>
    <rPh sb="32" eb="33">
      <t>マド</t>
    </rPh>
    <rPh sb="35" eb="37">
      <t>フウトウ</t>
    </rPh>
    <rPh sb="37" eb="38">
      <t>キ</t>
    </rPh>
    <rPh sb="39" eb="43">
      <t>コウザフリカエ</t>
    </rPh>
    <rPh sb="43" eb="46">
      <t>イライショ</t>
    </rPh>
    <rPh sb="47" eb="52">
      <t>カイゴホケンリョウ</t>
    </rPh>
    <rPh sb="57" eb="59">
      <t>ドウフウ</t>
    </rPh>
    <phoneticPr fontId="2"/>
  </si>
  <si>
    <t>印刷した４連の連続帳票を計12枚にカット</t>
    <rPh sb="0" eb="2">
      <t>インサツ</t>
    </rPh>
    <rPh sb="5" eb="6">
      <t>レン</t>
    </rPh>
    <rPh sb="12" eb="13">
      <t>ケイ</t>
    </rPh>
    <rPh sb="15" eb="16">
      <t>マイ</t>
    </rPh>
    <phoneticPr fontId="2"/>
  </si>
  <si>
    <t>現年保険料通知書納付書なし様式、過年保険料通知書納付書なし様式、窓あき封筒緑、介護保険料のしおり、同封チラシ（Ａ４片面一色刷り。チラシデータは３，６月中旬提供、通年で使用。）</t>
    <rPh sb="0" eb="1">
      <t>ゲン</t>
    </rPh>
    <rPh sb="1" eb="2">
      <t>ネン</t>
    </rPh>
    <rPh sb="2" eb="5">
      <t>ホケンリョウ</t>
    </rPh>
    <rPh sb="5" eb="8">
      <t>ツウチショ</t>
    </rPh>
    <rPh sb="8" eb="11">
      <t>ノウフショ</t>
    </rPh>
    <rPh sb="13" eb="15">
      <t>ヨウシキ</t>
    </rPh>
    <rPh sb="16" eb="18">
      <t>カネン</t>
    </rPh>
    <rPh sb="29" eb="31">
      <t>ヨウシキ</t>
    </rPh>
    <rPh sb="32" eb="33">
      <t>マド</t>
    </rPh>
    <rPh sb="35" eb="37">
      <t>フウトウ</t>
    </rPh>
    <rPh sb="37" eb="38">
      <t>ミドリ</t>
    </rPh>
    <rPh sb="39" eb="44">
      <t>カイゴホケンリョウ</t>
    </rPh>
    <rPh sb="49" eb="51">
      <t>ドウフウ</t>
    </rPh>
    <phoneticPr fontId="2"/>
  </si>
  <si>
    <t>過年保険料通知書納付書あり（仮算）様式、窓あき封筒黄、口座振替依頼書、介護保険料のしおり、同封チラシ（Ａ４片面一色刷り。チラシデータは3月中旬提供、通年で使用するが、毎年３、５月で見直し。）</t>
    <rPh sb="0" eb="2">
      <t>カネン</t>
    </rPh>
    <rPh sb="2" eb="5">
      <t>ホケンリョウ</t>
    </rPh>
    <rPh sb="5" eb="8">
      <t>ツウチショ</t>
    </rPh>
    <rPh sb="8" eb="11">
      <t>ノウフショ</t>
    </rPh>
    <rPh sb="14" eb="15">
      <t>カリ</t>
    </rPh>
    <rPh sb="15" eb="16">
      <t>サン</t>
    </rPh>
    <rPh sb="17" eb="19">
      <t>ヨウシキ</t>
    </rPh>
    <rPh sb="20" eb="21">
      <t>マド</t>
    </rPh>
    <rPh sb="23" eb="25">
      <t>フウトウ</t>
    </rPh>
    <rPh sb="25" eb="26">
      <t>キ</t>
    </rPh>
    <rPh sb="27" eb="31">
      <t>コウザフリカエ</t>
    </rPh>
    <rPh sb="31" eb="34">
      <t>イライショ</t>
    </rPh>
    <rPh sb="35" eb="40">
      <t>カイゴホケンリョウ</t>
    </rPh>
    <rPh sb="45" eb="47">
      <t>ドウフウ</t>
    </rPh>
    <rPh sb="53" eb="55">
      <t>カタメン</t>
    </rPh>
    <rPh sb="55" eb="57">
      <t>イッショク</t>
    </rPh>
    <rPh sb="57" eb="58">
      <t>ズ</t>
    </rPh>
    <rPh sb="68" eb="69">
      <t>ガツ</t>
    </rPh>
    <rPh sb="69" eb="71">
      <t>チュウジュン</t>
    </rPh>
    <rPh sb="71" eb="73">
      <t>テイキョウ</t>
    </rPh>
    <rPh sb="74" eb="76">
      <t>ツウネン</t>
    </rPh>
    <rPh sb="77" eb="79">
      <t>シヨウ</t>
    </rPh>
    <rPh sb="83" eb="84">
      <t>マイ</t>
    </rPh>
    <rPh sb="84" eb="85">
      <t>トシ</t>
    </rPh>
    <rPh sb="88" eb="89">
      <t>ガツ</t>
    </rPh>
    <rPh sb="90" eb="92">
      <t>ミナオ</t>
    </rPh>
    <phoneticPr fontId="2"/>
  </si>
  <si>
    <t>４月のみ稀に前々年度分が発生する場合あり。帳票は前年度残を委託者より提供</t>
    <rPh sb="1" eb="2">
      <t>ガツ</t>
    </rPh>
    <rPh sb="4" eb="5">
      <t>マレ</t>
    </rPh>
    <rPh sb="6" eb="9">
      <t>ゼンゼンネン</t>
    </rPh>
    <rPh sb="9" eb="10">
      <t>ド</t>
    </rPh>
    <rPh sb="10" eb="11">
      <t>ブン</t>
    </rPh>
    <rPh sb="12" eb="14">
      <t>ハッセイ</t>
    </rPh>
    <rPh sb="16" eb="18">
      <t>バアイ</t>
    </rPh>
    <rPh sb="21" eb="23">
      <t>チョウヒョウ</t>
    </rPh>
    <rPh sb="24" eb="27">
      <t>ゼンネンド</t>
    </rPh>
    <rPh sb="27" eb="28">
      <t>ザン</t>
    </rPh>
    <rPh sb="29" eb="32">
      <t>イタクシャ</t>
    </rPh>
    <rPh sb="34" eb="36">
      <t>テイキョウ</t>
    </rPh>
    <phoneticPr fontId="2"/>
  </si>
  <si>
    <t>R9に過年度分として使用するため、帳票のみ余剰発注</t>
    <rPh sb="3" eb="7">
      <t>カネンドブン</t>
    </rPh>
    <rPh sb="10" eb="12">
      <t>シヨウ</t>
    </rPh>
    <rPh sb="17" eb="19">
      <t>チョウヒョウ</t>
    </rPh>
    <rPh sb="21" eb="23">
      <t>ヨジョウ</t>
    </rPh>
    <rPh sb="23" eb="25">
      <t>ハッチュウ</t>
    </rPh>
    <phoneticPr fontId="2"/>
  </si>
  <si>
    <t>帳票は前年度残を委託者より提供</t>
  </si>
  <si>
    <t>４月のみ稀に前々年度分が発生する場合あり。</t>
    <rPh sb="1" eb="2">
      <t>ガツ</t>
    </rPh>
    <rPh sb="4" eb="5">
      <t>マレ</t>
    </rPh>
    <rPh sb="6" eb="9">
      <t>ゼンゼンネン</t>
    </rPh>
    <rPh sb="9" eb="10">
      <t>ド</t>
    </rPh>
    <rPh sb="10" eb="11">
      <t>ブン</t>
    </rPh>
    <rPh sb="12" eb="14">
      <t>ハッセイ</t>
    </rPh>
    <rPh sb="16" eb="18">
      <t>バアイ</t>
    </rPh>
    <phoneticPr fontId="2"/>
  </si>
  <si>
    <t>２枚</t>
    <rPh sb="1" eb="2">
      <t>マイ</t>
    </rPh>
    <phoneticPr fontId="2"/>
  </si>
  <si>
    <t>納付書なし</t>
    <rPh sb="0" eb="3">
      <t>ノウフショ</t>
    </rPh>
    <phoneticPr fontId="13"/>
  </si>
  <si>
    <t>納付書あり</t>
    <rPh sb="0" eb="3">
      <t>ノウフショ</t>
    </rPh>
    <phoneticPr fontId="13"/>
  </si>
  <si>
    <t>７月月次
～
３月月次</t>
    <rPh sb="1" eb="4">
      <t>ガツゲツジ</t>
    </rPh>
    <rPh sb="8" eb="9">
      <t>ガツ</t>
    </rPh>
    <rPh sb="9" eb="11">
      <t>ゲツジ</t>
    </rPh>
    <phoneticPr fontId="13"/>
  </si>
  <si>
    <t>本算</t>
    <rPh sb="0" eb="2">
      <t>ホンサン</t>
    </rPh>
    <phoneticPr fontId="13"/>
  </si>
  <si>
    <t>対象なし</t>
    <rPh sb="0" eb="2">
      <t>タイショウ</t>
    </rPh>
    <phoneticPr fontId="13"/>
  </si>
  <si>
    <t>６月月次</t>
    <rPh sb="1" eb="4">
      <t>ガツゲツジ</t>
    </rPh>
    <phoneticPr fontId="13"/>
  </si>
  <si>
    <t>６月仮変</t>
    <rPh sb="1" eb="2">
      <t>ガツ</t>
    </rPh>
    <rPh sb="2" eb="4">
      <t>カリヘン</t>
    </rPh>
    <phoneticPr fontId="13"/>
  </si>
  <si>
    <t>５月月次</t>
    <rPh sb="1" eb="4">
      <t>ガツゲツジ</t>
    </rPh>
    <phoneticPr fontId="13"/>
  </si>
  <si>
    <t>４月月次</t>
    <rPh sb="1" eb="4">
      <t>ガツゲツジ</t>
    </rPh>
    <phoneticPr fontId="13"/>
  </si>
  <si>
    <t>↑新年度</t>
    <rPh sb="1" eb="4">
      <t>シンネンド</t>
    </rPh>
    <phoneticPr fontId="13"/>
  </si>
  <si>
    <t>仮算</t>
    <rPh sb="0" eb="2">
      <t>カリサン</t>
    </rPh>
    <phoneticPr fontId="13"/>
  </si>
  <si>
    <t>実施年度</t>
    <rPh sb="0" eb="2">
      <t>ジッシ</t>
    </rPh>
    <rPh sb="2" eb="4">
      <t>ネンド</t>
    </rPh>
    <phoneticPr fontId="13"/>
  </si>
  <si>
    <t>帳票</t>
    <rPh sb="0" eb="2">
      <t>チョウヒョウ</t>
    </rPh>
    <phoneticPr fontId="13"/>
  </si>
  <si>
    <t>対象年度</t>
    <rPh sb="0" eb="4">
      <t>タイショウネンド</t>
    </rPh>
    <phoneticPr fontId="13"/>
  </si>
  <si>
    <t>帳票種類</t>
    <rPh sb="0" eb="2">
      <t>チョウヒョウ</t>
    </rPh>
    <rPh sb="2" eb="4">
      <t>シュルイ</t>
    </rPh>
    <phoneticPr fontId="13"/>
  </si>
  <si>
    <t>6,7</t>
    <phoneticPr fontId="2"/>
  </si>
  <si>
    <t>9,10,11,12</t>
    <phoneticPr fontId="2"/>
  </si>
  <si>
    <t>業務単位</t>
    <rPh sb="0" eb="4">
      <t>ギョウムタンイ</t>
    </rPh>
    <phoneticPr fontId="2"/>
  </si>
  <si>
    <t>※前年度に使用していた残りで対応。</t>
    <rPh sb="1" eb="4">
      <t>ゼンネンド</t>
    </rPh>
    <phoneticPr fontId="13"/>
  </si>
  <si>
    <t>４～７月</t>
    <rPh sb="3" eb="4">
      <t>ガツ</t>
    </rPh>
    <phoneticPr fontId="2"/>
  </si>
  <si>
    <t>督促状</t>
    <rPh sb="0" eb="3">
      <t>トクソクジョウ</t>
    </rPh>
    <phoneticPr fontId="2"/>
  </si>
  <si>
    <t>カット２枚組</t>
    <rPh sb="4" eb="6">
      <t>マイグミ</t>
    </rPh>
    <phoneticPr fontId="2"/>
  </si>
  <si>
    <t>帳票１点＋チラシ１枚</t>
    <rPh sb="0" eb="2">
      <t>チョウヒョウ</t>
    </rPh>
    <rPh sb="3" eb="4">
      <t>テン</t>
    </rPh>
    <rPh sb="9" eb="10">
      <t>マイ</t>
    </rPh>
    <phoneticPr fontId="2"/>
  </si>
  <si>
    <t>催告書</t>
    <rPh sb="0" eb="3">
      <t>サイコクショ</t>
    </rPh>
    <phoneticPr fontId="2"/>
  </si>
  <si>
    <t>帳票１～50点＋チラシ１枚</t>
    <rPh sb="0" eb="2">
      <t>チョウヒョウ</t>
    </rPh>
    <rPh sb="6" eb="7">
      <t>テン</t>
    </rPh>
    <rPh sb="12" eb="13">
      <t>マイ</t>
    </rPh>
    <phoneticPr fontId="2"/>
  </si>
  <si>
    <t>同梱のため印刷枚数と封入件数が異なります。</t>
    <rPh sb="0" eb="2">
      <t>ドウコン</t>
    </rPh>
    <rPh sb="5" eb="9">
      <t>インサツマイスウ</t>
    </rPh>
    <rPh sb="10" eb="14">
      <t>フウニュウケンスウ</t>
    </rPh>
    <rPh sb="15" eb="16">
      <t>コト</t>
    </rPh>
    <phoneticPr fontId="2"/>
  </si>
  <si>
    <t>　督促状封入封緘仕様書</t>
    <rPh sb="1" eb="4">
      <t>トクソクジョウ</t>
    </rPh>
    <rPh sb="4" eb="6">
      <t>フウニュウ</t>
    </rPh>
    <rPh sb="6" eb="8">
      <t>フウカン</t>
    </rPh>
    <rPh sb="8" eb="11">
      <t>シヨウショ</t>
    </rPh>
    <phoneticPr fontId="2"/>
  </si>
  <si>
    <t>毎月20日頃にメールで同封文書を提供。</t>
    <rPh sb="0" eb="2">
      <t>マイツキ</t>
    </rPh>
    <rPh sb="4" eb="5">
      <t>ニチ</t>
    </rPh>
    <rPh sb="5" eb="6">
      <t>ゴロ</t>
    </rPh>
    <rPh sb="11" eb="15">
      <t>ドウフウブンショ</t>
    </rPh>
    <rPh sb="16" eb="18">
      <t>テイキョウ</t>
    </rPh>
    <phoneticPr fontId="2"/>
  </si>
  <si>
    <t>毎月25日頃の夕方に媒体にて印刷用データを提供。受け渡しは守口市役所内。</t>
    <rPh sb="0" eb="2">
      <t>マイツキ</t>
    </rPh>
    <rPh sb="4" eb="5">
      <t>ニチ</t>
    </rPh>
    <rPh sb="5" eb="6">
      <t>ゴロ</t>
    </rPh>
    <rPh sb="7" eb="9">
      <t>ユウガタ</t>
    </rPh>
    <rPh sb="10" eb="12">
      <t>バイタイ</t>
    </rPh>
    <rPh sb="14" eb="16">
      <t>インサツ</t>
    </rPh>
    <rPh sb="16" eb="17">
      <t>ヨウ</t>
    </rPh>
    <rPh sb="21" eb="23">
      <t>テイキョウ</t>
    </rPh>
    <rPh sb="24" eb="25">
      <t>ウ</t>
    </rPh>
    <rPh sb="26" eb="27">
      <t>ワタ</t>
    </rPh>
    <rPh sb="29" eb="31">
      <t>モリグチ</t>
    </rPh>
    <rPh sb="31" eb="34">
      <t>シヤクショ</t>
    </rPh>
    <rPh sb="34" eb="35">
      <t>ナイ</t>
    </rPh>
    <phoneticPr fontId="2"/>
  </si>
  <si>
    <t>※スケジュールは今後見直しとなる見込み。</t>
    <rPh sb="8" eb="10">
      <t>コンゴ</t>
    </rPh>
    <rPh sb="10" eb="12">
      <t>ミナオ</t>
    </rPh>
    <rPh sb="16" eb="18">
      <t>ミコ</t>
    </rPh>
    <phoneticPr fontId="2"/>
  </si>
  <si>
    <t>毎月末日午前（納品日が市役所開庁日でない場合は前営業日の納品。作業期間として中３日以上は確保。）</t>
    <rPh sb="0" eb="2">
      <t>マイツキ</t>
    </rPh>
    <rPh sb="2" eb="3">
      <t>マツ</t>
    </rPh>
    <rPh sb="3" eb="4">
      <t>ニチ</t>
    </rPh>
    <rPh sb="4" eb="6">
      <t>ゴゼン</t>
    </rPh>
    <rPh sb="7" eb="10">
      <t>ノウヒンビ</t>
    </rPh>
    <rPh sb="11" eb="14">
      <t>シヤクショ</t>
    </rPh>
    <rPh sb="14" eb="16">
      <t>カイチョウ</t>
    </rPh>
    <rPh sb="16" eb="17">
      <t>ビ</t>
    </rPh>
    <rPh sb="20" eb="22">
      <t>バアイ</t>
    </rPh>
    <rPh sb="23" eb="24">
      <t>ゼン</t>
    </rPh>
    <rPh sb="24" eb="27">
      <t>エイギョウビ</t>
    </rPh>
    <rPh sb="28" eb="30">
      <t>ノウヒン</t>
    </rPh>
    <phoneticPr fontId="2"/>
  </si>
  <si>
    <t>督促状様式、窓あき封筒、チラシ（Ａ４片面一色刷り）</t>
    <rPh sb="0" eb="3">
      <t>トクソクジョウ</t>
    </rPh>
    <rPh sb="3" eb="5">
      <t>ヨウシキ</t>
    </rPh>
    <rPh sb="6" eb="7">
      <t>マド</t>
    </rPh>
    <rPh sb="9" eb="11">
      <t>フウトウ</t>
    </rPh>
    <phoneticPr fontId="2"/>
  </si>
  <si>
    <t>提供したデータを督促状様式に印刷する。打ち分けはリストで提供する。</t>
    <rPh sb="0" eb="2">
      <t>テイキョウ</t>
    </rPh>
    <rPh sb="8" eb="11">
      <t>トクソクジョウ</t>
    </rPh>
    <rPh sb="11" eb="13">
      <t>ヨウシキ</t>
    </rPh>
    <rPh sb="14" eb="16">
      <t>インサツ</t>
    </rPh>
    <rPh sb="19" eb="20">
      <t>ウ</t>
    </rPh>
    <rPh sb="21" eb="22">
      <t>ワ</t>
    </rPh>
    <rPh sb="28" eb="30">
      <t>テイキョウ</t>
    </rPh>
    <phoneticPr fontId="2"/>
  </si>
  <si>
    <t>印刷した連続帳票を２つずつにカットする。</t>
    <rPh sb="0" eb="2">
      <t>インサツ</t>
    </rPh>
    <phoneticPr fontId="2"/>
  </si>
  <si>
    <t>順番を崩さないようにリストの並びのまま封筒に同封文書とともに封入し、封緘。</t>
    <rPh sb="0" eb="2">
      <t>ジュンバン</t>
    </rPh>
    <rPh sb="3" eb="4">
      <t>クズ</t>
    </rPh>
    <rPh sb="14" eb="15">
      <t>ナラ</t>
    </rPh>
    <rPh sb="19" eb="21">
      <t>フウトウ</t>
    </rPh>
    <rPh sb="22" eb="26">
      <t>ドウフウブンショ</t>
    </rPh>
    <rPh sb="30" eb="32">
      <t>フウニュウ</t>
    </rPh>
    <rPh sb="34" eb="36">
      <t>フウカン</t>
    </rPh>
    <phoneticPr fontId="2"/>
  </si>
  <si>
    <t>　催告書</t>
    <rPh sb="1" eb="4">
      <t>サイコクショ</t>
    </rPh>
    <phoneticPr fontId="2"/>
  </si>
  <si>
    <t>２ヶ月に１度程度の頻度で実施（年５回）。</t>
    <rPh sb="2" eb="3">
      <t>ゲツ</t>
    </rPh>
    <rPh sb="5" eb="6">
      <t>ド</t>
    </rPh>
    <rPh sb="6" eb="8">
      <t>テイド</t>
    </rPh>
    <rPh sb="9" eb="11">
      <t>ヒンド</t>
    </rPh>
    <rPh sb="12" eb="14">
      <t>ジッシ</t>
    </rPh>
    <rPh sb="15" eb="16">
      <t>ネン</t>
    </rPh>
    <rPh sb="17" eb="18">
      <t>カイ</t>
    </rPh>
    <phoneticPr fontId="2"/>
  </si>
  <si>
    <t>送付月前月25日頃にメールで同封文書を提供。</t>
    <rPh sb="0" eb="2">
      <t>ソウフ</t>
    </rPh>
    <rPh sb="2" eb="3">
      <t>ツキ</t>
    </rPh>
    <rPh sb="3" eb="5">
      <t>ゼンゲツ</t>
    </rPh>
    <phoneticPr fontId="2"/>
  </si>
  <si>
    <t>送付月月初頃の夕方に媒体にて印刷用データを提供。受け渡しは守口市役所内。</t>
    <rPh sb="0" eb="2">
      <t>ソウフ</t>
    </rPh>
    <rPh sb="3" eb="5">
      <t>ゲッショ</t>
    </rPh>
    <rPh sb="5" eb="6">
      <t>コロ</t>
    </rPh>
    <rPh sb="7" eb="8">
      <t>ユウ</t>
    </rPh>
    <phoneticPr fontId="2"/>
  </si>
  <si>
    <t>作業期間として中６日以上は確保</t>
    <rPh sb="0" eb="4">
      <t>サギョウキカン</t>
    </rPh>
    <rPh sb="7" eb="8">
      <t>ナカ</t>
    </rPh>
    <rPh sb="9" eb="10">
      <t>カ</t>
    </rPh>
    <rPh sb="10" eb="12">
      <t>イジョウ</t>
    </rPh>
    <rPh sb="13" eb="15">
      <t>カクホ</t>
    </rPh>
    <phoneticPr fontId="2"/>
  </si>
  <si>
    <t>催告書に印刷する。</t>
    <rPh sb="0" eb="3">
      <t>サイコクショ</t>
    </rPh>
    <rPh sb="4" eb="6">
      <t>インサツ</t>
    </rPh>
    <phoneticPr fontId="2"/>
  </si>
  <si>
    <t>印刷した帳票を２つにカットする。</t>
    <rPh sb="0" eb="2">
      <t>インサツ</t>
    </rPh>
    <phoneticPr fontId="2"/>
  </si>
  <si>
    <t>催告書が複数枚ある場合は宛名部１枚のみ+納付書部名寄せ。</t>
    <rPh sb="0" eb="3">
      <t>サイコクショ</t>
    </rPh>
    <rPh sb="4" eb="7">
      <t>フクスウマイ</t>
    </rPh>
    <rPh sb="9" eb="11">
      <t>バアイ</t>
    </rPh>
    <rPh sb="12" eb="14">
      <t>アテナ</t>
    </rPh>
    <rPh sb="14" eb="15">
      <t>ブ</t>
    </rPh>
    <rPh sb="16" eb="17">
      <t>マイ</t>
    </rPh>
    <rPh sb="20" eb="23">
      <t>ノウフショ</t>
    </rPh>
    <rPh sb="23" eb="24">
      <t>ブ</t>
    </rPh>
    <rPh sb="24" eb="26">
      <t>ナヨ</t>
    </rPh>
    <phoneticPr fontId="2"/>
  </si>
  <si>
    <t>封入物：催告通知兼未納明細書１～２枚程度+催告書１組１～５0枚程度+チラシ</t>
    <rPh sb="21" eb="24">
      <t>サイコクショ</t>
    </rPh>
    <rPh sb="25" eb="26">
      <t>クミ</t>
    </rPh>
    <rPh sb="30" eb="31">
      <t>マイ</t>
    </rPh>
    <rPh sb="31" eb="33">
      <t>テイド</t>
    </rPh>
    <phoneticPr fontId="2"/>
  </si>
  <si>
    <t>※　封入点数が多いものは別途交付する角２封筒に封入する</t>
    <rPh sb="2" eb="6">
      <t>フウニュウテンスウ</t>
    </rPh>
    <rPh sb="7" eb="8">
      <t>オオ</t>
    </rPh>
    <rPh sb="12" eb="14">
      <t>ベット</t>
    </rPh>
    <rPh sb="14" eb="16">
      <t>コウフ</t>
    </rPh>
    <rPh sb="18" eb="19">
      <t>カク</t>
    </rPh>
    <rPh sb="20" eb="22">
      <t>フウトウ</t>
    </rPh>
    <rPh sb="23" eb="25">
      <t>フウニュウ</t>
    </rPh>
    <phoneticPr fontId="2"/>
  </si>
  <si>
    <t>　口座振替済通知</t>
    <phoneticPr fontId="2"/>
  </si>
  <si>
    <t>整理番号25　口座振替済通知</t>
    <rPh sb="0" eb="4">
      <t>セイリバンゴウ</t>
    </rPh>
    <phoneticPr fontId="2"/>
  </si>
  <si>
    <t>１月</t>
    <rPh sb="1" eb="2">
      <t>ガツ</t>
    </rPh>
    <phoneticPr fontId="2"/>
  </si>
  <si>
    <t>１月上旬頃にメールで同封文書を提供。</t>
    <rPh sb="4" eb="5">
      <t>ゴロ</t>
    </rPh>
    <phoneticPr fontId="2"/>
  </si>
  <si>
    <t>１月上旬頃に媒体にて印刷用データを提供。受け渡しは守口市役所内。</t>
    <rPh sb="1" eb="2">
      <t>ガツ</t>
    </rPh>
    <rPh sb="2" eb="4">
      <t>ジョウジュン</t>
    </rPh>
    <rPh sb="4" eb="5">
      <t>ゴロ</t>
    </rPh>
    <rPh sb="6" eb="8">
      <t>バイタイ</t>
    </rPh>
    <rPh sb="10" eb="12">
      <t>インサツ</t>
    </rPh>
    <rPh sb="12" eb="13">
      <t>ヨウ</t>
    </rPh>
    <rPh sb="17" eb="19">
      <t>テイキョウ</t>
    </rPh>
    <rPh sb="20" eb="21">
      <t>ウ</t>
    </rPh>
    <rPh sb="22" eb="23">
      <t>ワタ</t>
    </rPh>
    <rPh sb="25" eb="27">
      <t>モリグチ</t>
    </rPh>
    <rPh sb="27" eb="30">
      <t>シヤクショ</t>
    </rPh>
    <rPh sb="30" eb="31">
      <t>ナイ</t>
    </rPh>
    <phoneticPr fontId="2"/>
  </si>
  <si>
    <t>１月中旬（作業期間として中６日以上は確保）</t>
    <rPh sb="1" eb="2">
      <t>ガツ</t>
    </rPh>
    <rPh sb="2" eb="4">
      <t>チュウジュン</t>
    </rPh>
    <rPh sb="5" eb="9">
      <t>サギョウキカン</t>
    </rPh>
    <rPh sb="12" eb="13">
      <t>ナカ</t>
    </rPh>
    <rPh sb="14" eb="15">
      <t>カ</t>
    </rPh>
    <rPh sb="15" eb="17">
      <t>イジョウ</t>
    </rPh>
    <rPh sb="18" eb="20">
      <t>カクホ</t>
    </rPh>
    <phoneticPr fontId="2"/>
  </si>
  <si>
    <t>2,000通</t>
    <rPh sb="5" eb="6">
      <t>ツウ</t>
    </rPh>
    <phoneticPr fontId="2"/>
  </si>
  <si>
    <t>Ａ４用紙、窓あき封筒、チラシ（Ａ４片面一色刷り）</t>
    <rPh sb="2" eb="4">
      <t>ヨウシ</t>
    </rPh>
    <rPh sb="5" eb="6">
      <t>マド</t>
    </rPh>
    <rPh sb="8" eb="10">
      <t>フウトウ</t>
    </rPh>
    <phoneticPr fontId="2"/>
  </si>
  <si>
    <t>同封物はチラシ１枚。</t>
    <rPh sb="0" eb="3">
      <t>ドウフウブツ</t>
    </rPh>
    <phoneticPr fontId="2"/>
  </si>
  <si>
    <t>９督促</t>
    <rPh sb="1" eb="3">
      <t>トクソク</t>
    </rPh>
    <phoneticPr fontId="2"/>
  </si>
  <si>
    <t>10催告</t>
    <rPh sb="2" eb="4">
      <t>サイコク</t>
    </rPh>
    <phoneticPr fontId="2"/>
  </si>
  <si>
    <t>R7の余剰あり。R8は仕様変更なければ作成不要</t>
    <rPh sb="3" eb="5">
      <t>ヨジョウ</t>
    </rPh>
    <rPh sb="11" eb="15">
      <t>シヨウヘンコウ</t>
    </rPh>
    <rPh sb="19" eb="21">
      <t>サクセイ</t>
    </rPh>
    <rPh sb="21" eb="23">
      <t>フヨウ</t>
    </rPh>
    <phoneticPr fontId="2"/>
  </si>
  <si>
    <t>Ａ４</t>
  </si>
  <si>
    <t>１枚</t>
  </si>
  <si>
    <t>Ａ４単票片面単色刷り</t>
    <phoneticPr fontId="2"/>
  </si>
  <si>
    <t>３つ折り</t>
  </si>
  <si>
    <t>11済通</t>
    <rPh sb="2" eb="3">
      <t>スミ</t>
    </rPh>
    <rPh sb="3" eb="4">
      <t>ツウ</t>
    </rPh>
    <phoneticPr fontId="2"/>
  </si>
  <si>
    <t>受託者保管</t>
    <rPh sb="0" eb="3">
      <t>ジュタクシャ</t>
    </rPh>
    <rPh sb="3" eb="5">
      <t>ホカン</t>
    </rPh>
    <phoneticPr fontId="1"/>
  </si>
  <si>
    <t>Ｒ8.4月から使用（受託者保管）</t>
    <rPh sb="4" eb="5">
      <t>ガツ</t>
    </rPh>
    <rPh sb="7" eb="9">
      <t>シヨウ</t>
    </rPh>
    <rPh sb="10" eb="13">
      <t>ジュタクシャ</t>
    </rPh>
    <rPh sb="13" eb="15">
      <t>ホカン</t>
    </rPh>
    <phoneticPr fontId="1"/>
  </si>
  <si>
    <t>連続帳票両面単色刷りミシン目あり</t>
    <rPh sb="0" eb="2">
      <t>レンゾク</t>
    </rPh>
    <rPh sb="2" eb="4">
      <t>チョウヒョウ</t>
    </rPh>
    <rPh sb="4" eb="6">
      <t>リョウメン</t>
    </rPh>
    <rPh sb="6" eb="8">
      <t>タンショク</t>
    </rPh>
    <rPh sb="8" eb="9">
      <t>ズ</t>
    </rPh>
    <rPh sb="13" eb="14">
      <t>メ</t>
    </rPh>
    <phoneticPr fontId="1"/>
  </si>
  <si>
    <t>裏面が令和８年度の内容。</t>
    <rPh sb="0" eb="2">
      <t>リメン</t>
    </rPh>
    <rPh sb="3" eb="5">
      <t>レイワ</t>
    </rPh>
    <rPh sb="6" eb="8">
      <t>ネンド</t>
    </rPh>
    <rPh sb="9" eb="11">
      <t>ナイヨウ</t>
    </rPh>
    <phoneticPr fontId="2"/>
  </si>
  <si>
    <t>裏面が令和７年度の内容。
帳票は令和７年度の現年分の残りを委託者より提供。</t>
    <rPh sb="0" eb="2">
      <t>リメン</t>
    </rPh>
    <rPh sb="3" eb="5">
      <t>レイワ</t>
    </rPh>
    <rPh sb="6" eb="8">
      <t>ネンド</t>
    </rPh>
    <rPh sb="9" eb="11">
      <t>ナイヨウ</t>
    </rPh>
    <rPh sb="13" eb="15">
      <t>チョウヒョウ</t>
    </rPh>
    <rPh sb="16" eb="18">
      <t>レイワ</t>
    </rPh>
    <rPh sb="19" eb="21">
      <t>ネンド</t>
    </rPh>
    <rPh sb="22" eb="25">
      <t>ゲンネンブン</t>
    </rPh>
    <rPh sb="26" eb="27">
      <t>ノコ</t>
    </rPh>
    <rPh sb="29" eb="32">
      <t>イタクシャ</t>
    </rPh>
    <rPh sb="34" eb="36">
      <t>テイキョウ</t>
    </rPh>
    <phoneticPr fontId="2"/>
  </si>
  <si>
    <t>裏面が令和８年度の内容。
令和９年度の７月まで過年度分に本帳票を使用見込のため、帳票のみ数量は多めに設定</t>
    <rPh sb="17" eb="18">
      <t>ド</t>
    </rPh>
    <rPh sb="23" eb="27">
      <t>カネンドブン</t>
    </rPh>
    <rPh sb="28" eb="29">
      <t>ホン</t>
    </rPh>
    <rPh sb="40" eb="42">
      <t>チョウヒョウ</t>
    </rPh>
    <phoneticPr fontId="2"/>
  </si>
  <si>
    <t>督促状</t>
    <rPh sb="0" eb="3">
      <t>トクソクジョウ</t>
    </rPh>
    <phoneticPr fontId="1"/>
  </si>
  <si>
    <t>R8.4.1まで</t>
    <phoneticPr fontId="2"/>
  </si>
  <si>
    <t>催告書</t>
    <rPh sb="0" eb="3">
      <t>サイコクショ</t>
    </rPh>
    <phoneticPr fontId="1"/>
  </si>
  <si>
    <t>在庫減少時に発注</t>
    <rPh sb="0" eb="5">
      <t>ザイコゲンショウジ</t>
    </rPh>
    <rPh sb="6" eb="8">
      <t>ハッチュウ</t>
    </rPh>
    <phoneticPr fontId="2"/>
  </si>
  <si>
    <t>窓あき封筒大単色刷り</t>
    <rPh sb="0" eb="1">
      <t>マド</t>
    </rPh>
    <rPh sb="3" eb="5">
      <t>フウトウ</t>
    </rPh>
    <rPh sb="5" eb="6">
      <t>ダイ</t>
    </rPh>
    <rPh sb="6" eb="8">
      <t>タンショク</t>
    </rPh>
    <rPh sb="8" eb="9">
      <t>ズ</t>
    </rPh>
    <phoneticPr fontId="2"/>
  </si>
  <si>
    <t>返信用封筒単色刷り</t>
    <rPh sb="0" eb="3">
      <t>ヘンシンヨウ</t>
    </rPh>
    <rPh sb="3" eb="5">
      <t>フウトウ</t>
    </rPh>
    <rPh sb="5" eb="7">
      <t>タンショク</t>
    </rPh>
    <rPh sb="7" eb="8">
      <t>ズ</t>
    </rPh>
    <phoneticPr fontId="2"/>
  </si>
  <si>
    <t>窓あき封筒２色刷り</t>
    <rPh sb="0" eb="1">
      <t>マド</t>
    </rPh>
    <rPh sb="3" eb="5">
      <t>フウトウ</t>
    </rPh>
    <rPh sb="6" eb="7">
      <t>ショク</t>
    </rPh>
    <rPh sb="7" eb="8">
      <t>ズ</t>
    </rPh>
    <phoneticPr fontId="2"/>
  </si>
  <si>
    <t>主治医返信用封筒２色刷り</t>
    <rPh sb="0" eb="3">
      <t>シュジイ</t>
    </rPh>
    <rPh sb="3" eb="5">
      <t>ヘンシン</t>
    </rPh>
    <rPh sb="5" eb="6">
      <t>ヨウ</t>
    </rPh>
    <rPh sb="6" eb="8">
      <t>フウトウ</t>
    </rPh>
    <rPh sb="9" eb="10">
      <t>ショク</t>
    </rPh>
    <rPh sb="10" eb="11">
      <t>ズ</t>
    </rPh>
    <phoneticPr fontId="2"/>
  </si>
  <si>
    <t>調査票返信用封筒２色刷り</t>
    <rPh sb="0" eb="2">
      <t>チョウサ</t>
    </rPh>
    <rPh sb="2" eb="3">
      <t>ヒョウ</t>
    </rPh>
    <rPh sb="3" eb="6">
      <t>ヘンシンヨウ</t>
    </rPh>
    <rPh sb="6" eb="8">
      <t>フウトウ</t>
    </rPh>
    <rPh sb="9" eb="10">
      <t>ショク</t>
    </rPh>
    <rPh sb="10" eb="11">
      <t>ズ</t>
    </rPh>
    <phoneticPr fontId="2"/>
  </si>
  <si>
    <t>カマス窓あき封筒大単色刷り</t>
    <rPh sb="3" eb="4">
      <t>マド</t>
    </rPh>
    <rPh sb="6" eb="8">
      <t>フウトウ</t>
    </rPh>
    <rPh sb="8" eb="9">
      <t>ダイ</t>
    </rPh>
    <rPh sb="9" eb="11">
      <t>タンショク</t>
    </rPh>
    <rPh sb="11" eb="12">
      <t>ズ</t>
    </rPh>
    <phoneticPr fontId="2"/>
  </si>
  <si>
    <t>カマス窓あき封筒縦単色刷り</t>
    <rPh sb="3" eb="4">
      <t>マド</t>
    </rPh>
    <rPh sb="6" eb="8">
      <t>フウトウ</t>
    </rPh>
    <rPh sb="8" eb="9">
      <t>タテ</t>
    </rPh>
    <rPh sb="9" eb="11">
      <t>タンショク</t>
    </rPh>
    <rPh sb="11" eb="12">
      <t>ズ</t>
    </rPh>
    <phoneticPr fontId="2"/>
  </si>
  <si>
    <t>窓あき封筒緑に赤字加筆したもの</t>
    <rPh sb="0" eb="1">
      <t>マド</t>
    </rPh>
    <rPh sb="3" eb="5">
      <t>フウトウ</t>
    </rPh>
    <rPh sb="5" eb="6">
      <t>ミドリ</t>
    </rPh>
    <rPh sb="7" eb="9">
      <t>アカジ</t>
    </rPh>
    <rPh sb="9" eb="11">
      <t>カヒツ</t>
    </rPh>
    <phoneticPr fontId="2"/>
  </si>
  <si>
    <t>　業務一覧表記載の各種帳票等について、システムや各種関係先とのテスト等のために予定数量と別に、サンプル帳票が必要となる場合は作成する。</t>
    <rPh sb="1" eb="3">
      <t>ギョウム</t>
    </rPh>
    <rPh sb="3" eb="5">
      <t>イチラン</t>
    </rPh>
    <rPh sb="5" eb="6">
      <t>ヒョウ</t>
    </rPh>
    <rPh sb="6" eb="8">
      <t>キサイ</t>
    </rPh>
    <rPh sb="9" eb="11">
      <t>カクシュ</t>
    </rPh>
    <rPh sb="11" eb="13">
      <t>チョウヒョウ</t>
    </rPh>
    <rPh sb="13" eb="14">
      <t>トウ</t>
    </rPh>
    <rPh sb="24" eb="26">
      <t>カクシュ</t>
    </rPh>
    <rPh sb="26" eb="28">
      <t>カンケイ</t>
    </rPh>
    <rPh sb="28" eb="29">
      <t>サキ</t>
    </rPh>
    <rPh sb="34" eb="35">
      <t>トウ</t>
    </rPh>
    <rPh sb="39" eb="41">
      <t>ヨテイ</t>
    </rPh>
    <rPh sb="41" eb="43">
      <t>スウリョウ</t>
    </rPh>
    <rPh sb="44" eb="45">
      <t>ベツ</t>
    </rPh>
    <rPh sb="51" eb="53">
      <t>チョウヒョウ</t>
    </rPh>
    <rPh sb="54" eb="56">
      <t>ヒツヨウ</t>
    </rPh>
    <rPh sb="59" eb="61">
      <t>バアイ</t>
    </rPh>
    <rPh sb="62" eb="64">
      <t>サクセイ</t>
    </rPh>
    <phoneticPr fontId="2"/>
  </si>
  <si>
    <t>　受託者は業務が完了次第、業務完了報告書及び請求書を委託者に提出する。</t>
    <rPh sb="1" eb="4">
      <t>ジュタクシャ</t>
    </rPh>
    <rPh sb="5" eb="7">
      <t>ギョウム</t>
    </rPh>
    <rPh sb="8" eb="10">
      <t>カンリョウ</t>
    </rPh>
    <rPh sb="10" eb="12">
      <t>シダイ</t>
    </rPh>
    <rPh sb="13" eb="15">
      <t>ギョウム</t>
    </rPh>
    <rPh sb="15" eb="17">
      <t>カンリョウ</t>
    </rPh>
    <rPh sb="17" eb="20">
      <t>ホウコクショ</t>
    </rPh>
    <rPh sb="20" eb="21">
      <t>オヨ</t>
    </rPh>
    <rPh sb="22" eb="25">
      <t>セイキュウショ</t>
    </rPh>
    <rPh sb="26" eb="29">
      <t>イタクシャ</t>
    </rPh>
    <rPh sb="30" eb="32">
      <t>テイシュツ</t>
    </rPh>
    <phoneticPr fontId="2"/>
  </si>
  <si>
    <t>　本事業の帳票を出力するシステムの改修や介護保険法等による法改正等により業務一覧表に記載の帳票等が変更することがある。
　その場合は、必要に応じて受託者と本市の双方が協議して定めるものとする。協議が成立しない場合、受託者は本市の指示に従うものとする。</t>
    <phoneticPr fontId="2"/>
  </si>
  <si>
    <t>・整理番号43～52の（再掲）となっている帳票は封入封緘業務で複数の作業にまたがって使用する帳票の総量をまとめたものです。いずれも作成時に守口市に納品せず封入封緘に使用するものとなるので、まとめて作成した場合、受託者にて保管が必要となります。</t>
    <rPh sb="1" eb="3">
      <t>セイリ</t>
    </rPh>
    <rPh sb="3" eb="5">
      <t>バンゴウ</t>
    </rPh>
    <rPh sb="12" eb="14">
      <t>サイケイ</t>
    </rPh>
    <rPh sb="21" eb="23">
      <t>チョウヒョウ</t>
    </rPh>
    <rPh sb="24" eb="28">
      <t>フウニュウフウカン</t>
    </rPh>
    <rPh sb="28" eb="30">
      <t>ギョウム</t>
    </rPh>
    <rPh sb="31" eb="33">
      <t>フクスウ</t>
    </rPh>
    <rPh sb="34" eb="36">
      <t>サギョウ</t>
    </rPh>
    <rPh sb="42" eb="44">
      <t>シヨウ</t>
    </rPh>
    <rPh sb="46" eb="48">
      <t>チョウヒョウ</t>
    </rPh>
    <rPh sb="49" eb="51">
      <t>ソウリョウ</t>
    </rPh>
    <rPh sb="65" eb="67">
      <t>サクセイ</t>
    </rPh>
    <rPh sb="67" eb="68">
      <t>ジ</t>
    </rPh>
    <rPh sb="69" eb="72">
      <t>モリグチシ</t>
    </rPh>
    <rPh sb="73" eb="75">
      <t>ノウヒン</t>
    </rPh>
    <rPh sb="77" eb="81">
      <t>フウニュウフウカン</t>
    </rPh>
    <rPh sb="82" eb="84">
      <t>シヨウ</t>
    </rPh>
    <rPh sb="98" eb="100">
      <t>サクセイ</t>
    </rPh>
    <rPh sb="102" eb="104">
      <t>バアイ</t>
    </rPh>
    <rPh sb="105" eb="108">
      <t>ジュタクシャ</t>
    </rPh>
    <rPh sb="110" eb="112">
      <t>ホカン</t>
    </rPh>
    <rPh sb="113" eb="115">
      <t>ヒツヨウ</t>
    </rPh>
    <phoneticPr fontId="2"/>
  </si>
  <si>
    <t>R6予定
数量</t>
    <rPh sb="2" eb="4">
      <t>ヨテイ</t>
    </rPh>
    <rPh sb="5" eb="7">
      <t>スウリョウ</t>
    </rPh>
    <phoneticPr fontId="2"/>
  </si>
  <si>
    <t>整理
番号</t>
    <rPh sb="0" eb="2">
      <t>セイリ</t>
    </rPh>
    <rPh sb="3" eb="5">
      <t>バンゴウ</t>
    </rPh>
    <phoneticPr fontId="2"/>
  </si>
  <si>
    <t>帳票２枚＋チラシ２枚
＋返信用</t>
    <rPh sb="0" eb="2">
      <t>チョウヒョウ</t>
    </rPh>
    <rPh sb="3" eb="4">
      <t>マイ</t>
    </rPh>
    <rPh sb="9" eb="10">
      <t>マイ</t>
    </rPh>
    <rPh sb="12" eb="14">
      <t>ヘンシン</t>
    </rPh>
    <rPh sb="14" eb="15">
      <t>ヨウ</t>
    </rPh>
    <phoneticPr fontId="2"/>
  </si>
  <si>
    <t>リスト通り封入。
封筒提供。宛名シール。</t>
    <rPh sb="3" eb="4">
      <t>ドオ</t>
    </rPh>
    <rPh sb="5" eb="7">
      <t>フウニュウ</t>
    </rPh>
    <rPh sb="9" eb="11">
      <t>フウトウ</t>
    </rPh>
    <rPh sb="11" eb="13">
      <t>テイキョウ</t>
    </rPh>
    <rPh sb="14" eb="16">
      <t>アテナ</t>
    </rPh>
    <phoneticPr fontId="2"/>
  </si>
  <si>
    <t>Ｒ６実績</t>
    <rPh sb="2" eb="4">
      <t>ジッセキ</t>
    </rPh>
    <phoneticPr fontId="2"/>
  </si>
  <si>
    <t>８営業日</t>
    <rPh sb="1" eb="4">
      <t>エイギョウビ</t>
    </rPh>
    <phoneticPr fontId="2"/>
  </si>
  <si>
    <t>毎月12日午前（納品日が市役所開庁日でない場合は前営業日の納品。作業期間として中２日以上は確保。）</t>
    <rPh sb="0" eb="2">
      <t>マイツキ</t>
    </rPh>
    <rPh sb="4" eb="5">
      <t>ニチ</t>
    </rPh>
    <rPh sb="5" eb="7">
      <t>ゴゼン</t>
    </rPh>
    <rPh sb="8" eb="11">
      <t>ノウヒンビ</t>
    </rPh>
    <rPh sb="12" eb="15">
      <t>シヤクショ</t>
    </rPh>
    <rPh sb="15" eb="17">
      <t>カイチョウ</t>
    </rPh>
    <rPh sb="17" eb="18">
      <t>ビ</t>
    </rPh>
    <rPh sb="21" eb="23">
      <t>バアイ</t>
    </rPh>
    <rPh sb="24" eb="25">
      <t>ゼン</t>
    </rPh>
    <rPh sb="25" eb="28">
      <t>エイギョウビ</t>
    </rPh>
    <rPh sb="29" eb="31">
      <t>ノウヒン</t>
    </rPh>
    <phoneticPr fontId="2"/>
  </si>
  <si>
    <t>４月９日ごろ（作業期間として中３日以上は確保）</t>
    <rPh sb="1" eb="2">
      <t>ガツ</t>
    </rPh>
    <rPh sb="3" eb="4">
      <t>ニチ</t>
    </rPh>
    <rPh sb="7" eb="11">
      <t>サギョウキカン</t>
    </rPh>
    <rPh sb="14" eb="15">
      <t>ナカ</t>
    </rPh>
    <rPh sb="16" eb="17">
      <t>カ</t>
    </rPh>
    <rPh sb="17" eb="19">
      <t>イジョウ</t>
    </rPh>
    <rPh sb="20" eb="22">
      <t>カクホ</t>
    </rPh>
    <phoneticPr fontId="2"/>
  </si>
  <si>
    <t>４月９日ごろ（作業期間として中３日）</t>
    <rPh sb="1" eb="2">
      <t>ガツ</t>
    </rPh>
    <rPh sb="3" eb="4">
      <t>ニチ</t>
    </rPh>
    <rPh sb="7" eb="11">
      <t>サギョウキカン</t>
    </rPh>
    <rPh sb="14" eb="15">
      <t>ナカ</t>
    </rPh>
    <rPh sb="16" eb="17">
      <t>カ</t>
    </rPh>
    <phoneticPr fontId="2"/>
  </si>
  <si>
    <t>７高額高額</t>
    <rPh sb="1" eb="3">
      <t>コウガク</t>
    </rPh>
    <rPh sb="3" eb="5">
      <t>コウガク</t>
    </rPh>
    <phoneticPr fontId="2"/>
  </si>
  <si>
    <t>11済通</t>
    <rPh sb="2" eb="4">
      <t>ズミツウ</t>
    </rPh>
    <phoneticPr fontId="2"/>
  </si>
  <si>
    <t>整理番号23　督促状</t>
    <rPh sb="0" eb="4">
      <t>セイリバンゴウ</t>
    </rPh>
    <rPh sb="7" eb="10">
      <t>トクソクジョウ</t>
    </rPh>
    <phoneticPr fontId="2"/>
  </si>
  <si>
    <t>整理番号24　催告書</t>
    <rPh sb="0" eb="4">
      <t>セイリバンゴウ</t>
    </rPh>
    <rPh sb="7" eb="10">
      <t>サイコクショ</t>
    </rPh>
    <phoneticPr fontId="2"/>
  </si>
  <si>
    <t>450通×2回、500通×3回</t>
    <rPh sb="3" eb="4">
      <t>ツウ</t>
    </rPh>
    <rPh sb="6" eb="7">
      <t>カイ</t>
    </rPh>
    <phoneticPr fontId="2"/>
  </si>
  <si>
    <t>７月中旬午前（作業期間として中３日以上は確保）</t>
    <rPh sb="1" eb="2">
      <t>ガツ</t>
    </rPh>
    <rPh sb="2" eb="4">
      <t>チュウジュン</t>
    </rPh>
    <rPh sb="4" eb="6">
      <t>ゴゼン</t>
    </rPh>
    <rPh sb="7" eb="11">
      <t>サギョウキカン</t>
    </rPh>
    <rPh sb="14" eb="15">
      <t>ナカ</t>
    </rPh>
    <rPh sb="16" eb="17">
      <t>カ</t>
    </rPh>
    <rPh sb="17" eb="19">
      <t>イジョウ</t>
    </rPh>
    <rPh sb="20" eb="22">
      <t>カクホ</t>
    </rPh>
    <phoneticPr fontId="2"/>
  </si>
  <si>
    <t>整理番号３　過年分　各月20通</t>
    <rPh sb="0" eb="2">
      <t>セイリ</t>
    </rPh>
    <rPh sb="2" eb="4">
      <t>バンゴウ</t>
    </rPh>
    <rPh sb="6" eb="8">
      <t>カネン</t>
    </rPh>
    <rPh sb="8" eb="9">
      <t>ブン</t>
    </rPh>
    <rPh sb="10" eb="11">
      <t>カク</t>
    </rPh>
    <rPh sb="11" eb="12">
      <t>ツキ</t>
    </rPh>
    <rPh sb="14" eb="15">
      <t>ツウ</t>
    </rPh>
    <phoneticPr fontId="2"/>
  </si>
  <si>
    <t>整理番号４　現年分　各月250通</t>
    <rPh sb="0" eb="2">
      <t>セイリ</t>
    </rPh>
    <rPh sb="2" eb="4">
      <t>バンゴウ</t>
    </rPh>
    <rPh sb="6" eb="7">
      <t>ゲン</t>
    </rPh>
    <rPh sb="7" eb="8">
      <t>ネン</t>
    </rPh>
    <rPh sb="8" eb="9">
      <t>ブン</t>
    </rPh>
    <rPh sb="10" eb="12">
      <t>カクツキ</t>
    </rPh>
    <rPh sb="15" eb="16">
      <t>ツウ</t>
    </rPh>
    <phoneticPr fontId="2"/>
  </si>
  <si>
    <t>300通</t>
    <rPh sb="3" eb="4">
      <t>ツウ</t>
    </rPh>
    <phoneticPr fontId="2"/>
  </si>
  <si>
    <t>800通</t>
    <rPh sb="3" eb="4">
      <t>ツウ</t>
    </rPh>
    <phoneticPr fontId="2"/>
  </si>
  <si>
    <t>36,000通</t>
    <rPh sb="6" eb="7">
      <t>ツウ</t>
    </rPh>
    <phoneticPr fontId="2"/>
  </si>
  <si>
    <t>2,500通</t>
    <rPh sb="5" eb="6">
      <t>ツウ</t>
    </rPh>
    <phoneticPr fontId="2"/>
  </si>
  <si>
    <t>600通</t>
    <rPh sb="3" eb="4">
      <t>ツウ</t>
    </rPh>
    <phoneticPr fontId="2"/>
  </si>
  <si>
    <t>200通</t>
    <rPh sb="3" eb="4">
      <t>ツウ</t>
    </rPh>
    <phoneticPr fontId="2"/>
  </si>
  <si>
    <t>1,100通</t>
    <rPh sb="5" eb="6">
      <t>ツウ</t>
    </rPh>
    <phoneticPr fontId="2"/>
  </si>
  <si>
    <t>900通</t>
    <rPh sb="3" eb="4">
      <t>ツウ</t>
    </rPh>
    <phoneticPr fontId="2"/>
  </si>
  <si>
    <t>10,000通</t>
    <rPh sb="6" eb="7">
      <t>ツウ</t>
    </rPh>
    <phoneticPr fontId="2"/>
  </si>
  <si>
    <t>700通</t>
    <rPh sb="3" eb="4">
      <t>ツウ</t>
    </rPh>
    <phoneticPr fontId="2"/>
  </si>
  <si>
    <t>４月800通、５～７月各月50通、８～３月　各月600通</t>
    <rPh sb="1" eb="2">
      <t>ガツ</t>
    </rPh>
    <rPh sb="5" eb="6">
      <t>ツウ</t>
    </rPh>
    <rPh sb="10" eb="11">
      <t>ガツ</t>
    </rPh>
    <rPh sb="11" eb="13">
      <t>カクツキ</t>
    </rPh>
    <rPh sb="15" eb="16">
      <t>ツウ</t>
    </rPh>
    <phoneticPr fontId="2"/>
  </si>
  <si>
    <t>催告書様式、カマス封筒大、チラシ（Ａ４片面一色刷り）</t>
    <rPh sb="0" eb="3">
      <t>サイコクショ</t>
    </rPh>
    <rPh sb="3" eb="5">
      <t>ヨウシキ</t>
    </rPh>
    <rPh sb="11" eb="12">
      <t>ダイ</t>
    </rPh>
    <rPh sb="19" eb="21">
      <t>カタメン</t>
    </rPh>
    <phoneticPr fontId="2"/>
  </si>
  <si>
    <t>口座振替済通知</t>
    <phoneticPr fontId="2"/>
  </si>
  <si>
    <t>　異なる業務名であっても同一名称の帳票、封筒は共通して使用するため、帳票作成に係る単価は同一とすること。　</t>
    <rPh sb="1" eb="2">
      <t>コト</t>
    </rPh>
    <rPh sb="4" eb="7">
      <t>ギョウムメイ</t>
    </rPh>
    <rPh sb="12" eb="14">
      <t>ドウイツ</t>
    </rPh>
    <rPh sb="14" eb="16">
      <t>メイショウ</t>
    </rPh>
    <rPh sb="17" eb="19">
      <t>チョウヒョウ</t>
    </rPh>
    <rPh sb="20" eb="22">
      <t>フウトウ</t>
    </rPh>
    <rPh sb="23" eb="25">
      <t>キョウツウ</t>
    </rPh>
    <rPh sb="27" eb="29">
      <t>シヨウ</t>
    </rPh>
    <rPh sb="34" eb="38">
      <t>チョウヒョウサクセイ</t>
    </rPh>
    <rPh sb="39" eb="40">
      <t>カカ</t>
    </rPh>
    <rPh sb="41" eb="43">
      <t>タンカ</t>
    </rPh>
    <rPh sb="44" eb="46">
      <t>ドウイツ</t>
    </rPh>
    <phoneticPr fontId="2"/>
  </si>
  <si>
    <t>口座振替済通知</t>
  </si>
  <si>
    <t>４～３月</t>
    <rPh sb="3" eb="4">
      <t>ガツ</t>
    </rPh>
    <phoneticPr fontId="2"/>
  </si>
  <si>
    <t>４～３月</t>
    <phoneticPr fontId="2"/>
  </si>
  <si>
    <t>下</t>
    <rPh sb="0" eb="1">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</si>
</sst>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R&quot;0"/>
  </numFmts>
  <fonts count="15" x14ac:knownFonts="1">
    <font>
      <sz val="11"/>
      <color theme="1"/>
      <name val="游ゴシック"/>
      <family val="2"/>
      <charset val="128"/>
      <scheme val="minor"/>
    </font>
    <font>
      <sz val="12"/>
      <color theme="1"/>
      <name val="ＭＳ 明朝"/>
      <family val="2"/>
      <charset val="128"/>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name val="ＭＳ 明朝"/>
      <family val="1"/>
      <charset val="128"/>
    </font>
    <font>
      <sz val="6"/>
      <color theme="1"/>
      <name val="ＭＳ 明朝"/>
      <family val="1"/>
      <charset val="128"/>
    </font>
    <font>
      <sz val="10"/>
      <name val="ＭＳ 明朝"/>
      <family val="1"/>
      <charset val="128"/>
    </font>
    <font>
      <sz val="11"/>
      <color theme="1"/>
      <name val="游ゴシック"/>
      <family val="2"/>
      <charset val="128"/>
      <scheme val="minor"/>
    </font>
    <font>
      <sz val="28"/>
      <color theme="1"/>
      <name val="ＭＳ 明朝"/>
      <family val="1"/>
      <charset val="128"/>
    </font>
    <font>
      <sz val="10"/>
      <color theme="1"/>
      <name val="ＭＳ 明朝"/>
      <family val="2"/>
      <charset val="128"/>
    </font>
    <font>
      <sz val="6"/>
      <name val="ＭＳ 明朝"/>
      <family val="2"/>
      <charset val="128"/>
    </font>
    <font>
      <sz val="11"/>
      <color theme="1"/>
      <name val="游ゴシック"/>
      <family val="3"/>
      <charset val="128"/>
      <scheme val="minor"/>
    </font>
  </fonts>
  <fills count="1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1" tint="0.14999847407452621"/>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 fillId="0" borderId="0">
      <alignment vertical="center"/>
    </xf>
  </cellStyleXfs>
  <cellXfs count="290">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0" xfId="0">
      <alignment vertical="center"/>
    </xf>
    <xf numFmtId="0" fontId="0" fillId="0" borderId="0" xfId="0" applyBorder="1">
      <alignment vertical="center"/>
    </xf>
    <xf numFmtId="0" fontId="0" fillId="0" borderId="20" xfId="0" applyBorder="1">
      <alignment vertical="center"/>
    </xf>
    <xf numFmtId="0" fontId="0" fillId="0" borderId="0" xfId="0">
      <alignment vertical="center"/>
    </xf>
    <xf numFmtId="0" fontId="0" fillId="0" borderId="0" xfId="0" applyBorder="1">
      <alignment vertical="center"/>
    </xf>
    <xf numFmtId="0" fontId="0" fillId="0" borderId="20" xfId="0" applyBorder="1">
      <alignment vertical="center"/>
    </xf>
    <xf numFmtId="0" fontId="0" fillId="0" borderId="23" xfId="0" applyBorder="1">
      <alignment vertical="center"/>
    </xf>
    <xf numFmtId="0" fontId="0" fillId="0" borderId="0" xfId="0">
      <alignment vertical="center"/>
    </xf>
    <xf numFmtId="0" fontId="0" fillId="0" borderId="0" xfId="0" applyBorder="1">
      <alignment vertical="center"/>
    </xf>
    <xf numFmtId="0" fontId="0" fillId="0" borderId="23" xfId="0" applyBorder="1">
      <alignment vertical="center"/>
    </xf>
    <xf numFmtId="0" fontId="0" fillId="0" borderId="20" xfId="0" applyBorder="1">
      <alignment vertical="center"/>
    </xf>
    <xf numFmtId="0" fontId="0" fillId="0" borderId="0" xfId="0"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0" fillId="0" borderId="20" xfId="0" applyBorder="1">
      <alignment vertical="center"/>
    </xf>
    <xf numFmtId="0" fontId="0" fillId="0" borderId="0" xfId="0">
      <alignment vertical="center"/>
    </xf>
    <xf numFmtId="0" fontId="0" fillId="0" borderId="0" xfId="0" applyAlignment="1">
      <alignment vertical="center" wrapText="1"/>
    </xf>
    <xf numFmtId="0" fontId="0" fillId="0" borderId="23" xfId="0" applyBorder="1" applyAlignment="1">
      <alignment horizontal="lef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0" fillId="0" borderId="20" xfId="0" applyBorder="1">
      <alignment vertical="center"/>
    </xf>
    <xf numFmtId="0" fontId="0" fillId="0" borderId="0" xfId="0" applyBorder="1">
      <alignment vertical="center"/>
    </xf>
    <xf numFmtId="0" fontId="0" fillId="0" borderId="0" xfId="0" applyAlignment="1">
      <alignment vertical="center" wrapText="1"/>
    </xf>
    <xf numFmtId="0" fontId="0" fillId="0" borderId="0" xfId="0">
      <alignment vertical="center"/>
    </xf>
    <xf numFmtId="0" fontId="0" fillId="0" borderId="20" xfId="0" applyBorder="1">
      <alignment vertical="center"/>
    </xf>
    <xf numFmtId="0" fontId="0" fillId="0" borderId="0" xfId="0"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0" borderId="1" xfId="0" applyFont="1" applyBorder="1">
      <alignment vertical="center"/>
    </xf>
    <xf numFmtId="0" fontId="4" fillId="0" borderId="1" xfId="0" applyFont="1" applyBorder="1">
      <alignment vertical="center"/>
    </xf>
    <xf numFmtId="0" fontId="4" fillId="0" borderId="1" xfId="0" applyFont="1" applyFill="1" applyBorder="1">
      <alignment vertical="center"/>
    </xf>
    <xf numFmtId="0" fontId="5" fillId="0" borderId="1" xfId="0" applyFont="1" applyBorder="1">
      <alignment vertical="center"/>
    </xf>
    <xf numFmtId="0" fontId="5" fillId="0" borderId="1" xfId="0" applyFont="1" applyFill="1" applyBorder="1">
      <alignment vertical="center"/>
    </xf>
    <xf numFmtId="0" fontId="3" fillId="0" borderId="0" xfId="0" applyFont="1">
      <alignment vertical="center"/>
    </xf>
    <xf numFmtId="0" fontId="3" fillId="0" borderId="0" xfId="0" applyFont="1" applyAlignment="1">
      <alignment vertical="center" wrapText="1"/>
    </xf>
    <xf numFmtId="0" fontId="7" fillId="0" borderId="1" xfId="0" applyFont="1" applyFill="1" applyBorder="1">
      <alignment vertical="center"/>
    </xf>
    <xf numFmtId="0" fontId="3" fillId="0" borderId="0" xfId="0" applyFont="1" applyAlignment="1">
      <alignment horizontal="left" vertical="center"/>
    </xf>
    <xf numFmtId="0" fontId="3" fillId="0" borderId="0" xfId="0" applyFont="1" applyFill="1">
      <alignment vertical="center"/>
    </xf>
    <xf numFmtId="0" fontId="3" fillId="2" borderId="5" xfId="0" applyNumberFormat="1" applyFont="1" applyFill="1" applyBorder="1" applyAlignment="1">
      <alignment horizontal="right" vertical="center"/>
    </xf>
    <xf numFmtId="0" fontId="4" fillId="2" borderId="1" xfId="0" applyFont="1" applyFill="1" applyBorder="1">
      <alignment vertical="center"/>
    </xf>
    <xf numFmtId="0" fontId="3" fillId="2" borderId="1" xfId="0" applyFont="1" applyFill="1" applyBorder="1">
      <alignment vertical="center"/>
    </xf>
    <xf numFmtId="0" fontId="7" fillId="2" borderId="1" xfId="0" applyFont="1" applyFill="1" applyBorder="1">
      <alignment vertical="center"/>
    </xf>
    <xf numFmtId="0" fontId="7" fillId="2" borderId="6" xfId="0" applyFont="1" applyFill="1" applyBorder="1">
      <alignment vertical="center"/>
    </xf>
    <xf numFmtId="0" fontId="7" fillId="0" borderId="1" xfId="0" applyFont="1" applyBorder="1">
      <alignment vertical="center"/>
    </xf>
    <xf numFmtId="0" fontId="7" fillId="0" borderId="6" xfId="0" applyFont="1" applyBorder="1">
      <alignment vertical="center"/>
    </xf>
    <xf numFmtId="0" fontId="3" fillId="0" borderId="1" xfId="0" applyFont="1" applyFill="1" applyBorder="1">
      <alignment vertical="center"/>
    </xf>
    <xf numFmtId="0" fontId="3" fillId="0" borderId="5" xfId="0" applyFont="1" applyFill="1" applyBorder="1">
      <alignment vertical="center"/>
    </xf>
    <xf numFmtId="0" fontId="5" fillId="2" borderId="1" xfId="0" applyFont="1" applyFill="1" applyBorder="1">
      <alignment vertical="center"/>
    </xf>
    <xf numFmtId="0" fontId="7" fillId="0" borderId="6" xfId="0" applyFont="1" applyFill="1" applyBorder="1">
      <alignment vertical="center"/>
    </xf>
    <xf numFmtId="0" fontId="3" fillId="0" borderId="11" xfId="0" applyFont="1" applyFill="1" applyBorder="1">
      <alignment vertical="center"/>
    </xf>
    <xf numFmtId="0" fontId="7" fillId="0" borderId="9" xfId="0" applyFont="1" applyFill="1" applyBorder="1">
      <alignment vertical="center"/>
    </xf>
    <xf numFmtId="0" fontId="5" fillId="0" borderId="14" xfId="0" applyFont="1" applyFill="1" applyBorder="1">
      <alignment vertical="center"/>
    </xf>
    <xf numFmtId="0" fontId="3" fillId="3" borderId="1" xfId="0" applyFont="1" applyFill="1" applyBorder="1">
      <alignment vertical="center"/>
    </xf>
    <xf numFmtId="0" fontId="7" fillId="3" borderId="6" xfId="0" applyFont="1" applyFill="1" applyBorder="1" applyAlignment="1">
      <alignment horizontal="center" vertical="center"/>
    </xf>
    <xf numFmtId="0" fontId="7" fillId="3" borderId="1" xfId="0" applyFont="1" applyFill="1" applyBorder="1">
      <alignment vertical="center"/>
    </xf>
    <xf numFmtId="0" fontId="3" fillId="3" borderId="7" xfId="0" applyFont="1" applyFill="1" applyBorder="1">
      <alignment vertical="center"/>
    </xf>
    <xf numFmtId="0" fontId="3" fillId="0" borderId="0" xfId="0" applyFont="1" applyFill="1" applyBorder="1">
      <alignment vertical="center"/>
    </xf>
    <xf numFmtId="0" fontId="3" fillId="0" borderId="0" xfId="0" applyFont="1" applyBorder="1">
      <alignment vertical="center"/>
    </xf>
    <xf numFmtId="0" fontId="7" fillId="0" borderId="0" xfId="0" applyFont="1" applyBorder="1">
      <alignment vertical="center"/>
    </xf>
    <xf numFmtId="0" fontId="4" fillId="0" borderId="0" xfId="0" applyFont="1">
      <alignment vertical="center"/>
    </xf>
    <xf numFmtId="0" fontId="4" fillId="0" borderId="0" xfId="0" applyFont="1" applyFill="1" applyBorder="1">
      <alignment vertical="center"/>
    </xf>
    <xf numFmtId="0" fontId="0" fillId="0" borderId="0" xfId="0" applyAlignment="1">
      <alignment vertical="center" wrapText="1"/>
    </xf>
    <xf numFmtId="0" fontId="0" fillId="0" borderId="0" xfId="0">
      <alignment vertical="center"/>
    </xf>
    <xf numFmtId="57" fontId="3" fillId="0" borderId="1" xfId="0" applyNumberFormat="1" applyFont="1" applyBorder="1" applyAlignment="1">
      <alignment horizontal="lef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3" fillId="0" borderId="27" xfId="0" applyFont="1" applyFill="1" applyBorder="1" applyAlignment="1">
      <alignment vertical="center" wrapText="1"/>
    </xf>
    <xf numFmtId="0" fontId="3" fillId="0" borderId="27" xfId="0" applyFont="1" applyBorder="1" applyAlignment="1">
      <alignment vertical="center" wrapText="1"/>
    </xf>
    <xf numFmtId="0" fontId="4" fillId="0" borderId="1" xfId="0" applyFont="1" applyFill="1" applyBorder="1" applyAlignment="1">
      <alignment vertical="center" shrinkToFit="1"/>
    </xf>
    <xf numFmtId="0" fontId="9" fillId="3" borderId="5" xfId="0" applyFont="1" applyFill="1" applyBorder="1" applyAlignment="1">
      <alignment vertical="center" shrinkToFit="1"/>
    </xf>
    <xf numFmtId="0" fontId="9" fillId="0" borderId="0" xfId="0" applyFont="1" applyBorder="1" applyAlignment="1">
      <alignment vertical="center" shrinkToFit="1"/>
    </xf>
    <xf numFmtId="0" fontId="4" fillId="0" borderId="0" xfId="0" applyFont="1" applyAlignment="1">
      <alignment vertical="center" shrinkToFit="1"/>
    </xf>
    <xf numFmtId="0" fontId="0" fillId="0" borderId="0" xfId="0" applyAlignment="1">
      <alignment horizontal="right" vertical="center"/>
    </xf>
    <xf numFmtId="0" fontId="0" fillId="0" borderId="0" xfId="0">
      <alignment vertical="center"/>
    </xf>
    <xf numFmtId="0" fontId="0" fillId="0" borderId="20" xfId="0" applyBorder="1">
      <alignment vertical="center"/>
    </xf>
    <xf numFmtId="0" fontId="0" fillId="0" borderId="0" xfId="0">
      <alignment vertical="center"/>
    </xf>
    <xf numFmtId="0" fontId="9" fillId="0" borderId="5" xfId="0" applyFont="1" applyBorder="1" applyAlignment="1">
      <alignment vertical="center" shrinkToFit="1"/>
    </xf>
    <xf numFmtId="0" fontId="9" fillId="0" borderId="5" xfId="0" applyFont="1" applyFill="1" applyBorder="1" applyAlignment="1">
      <alignment vertical="center" shrinkToFit="1"/>
    </xf>
    <xf numFmtId="0" fontId="9" fillId="0" borderId="1" xfId="0" applyFont="1" applyFill="1" applyBorder="1" applyAlignment="1">
      <alignment vertical="center" shrinkToFit="1"/>
    </xf>
    <xf numFmtId="0" fontId="0" fillId="0" borderId="0" xfId="0">
      <alignment vertical="center"/>
    </xf>
    <xf numFmtId="0" fontId="0" fillId="0" borderId="20" xfId="0" applyBorder="1">
      <alignment vertical="center"/>
    </xf>
    <xf numFmtId="0" fontId="0" fillId="0" borderId="0" xfId="0" applyBorder="1">
      <alignment vertical="center"/>
    </xf>
    <xf numFmtId="0" fontId="0" fillId="0" borderId="0" xfId="0" applyFill="1" applyBorder="1">
      <alignment vertical="center"/>
    </xf>
    <xf numFmtId="0" fontId="0" fillId="0" borderId="0" xfId="0">
      <alignment vertical="center"/>
    </xf>
    <xf numFmtId="0" fontId="0" fillId="0" borderId="0" xfId="0" applyBorder="1">
      <alignment vertical="center"/>
    </xf>
    <xf numFmtId="0" fontId="0" fillId="0" borderId="20" xfId="0" applyBorder="1">
      <alignment vertical="center"/>
    </xf>
    <xf numFmtId="0" fontId="3" fillId="0" borderId="0" xfId="0" applyFont="1" applyBorder="1">
      <alignment vertical="center"/>
    </xf>
    <xf numFmtId="0" fontId="0" fillId="0" borderId="0" xfId="0" applyAlignment="1">
      <alignment vertical="center" wrapText="1"/>
    </xf>
    <xf numFmtId="0" fontId="0" fillId="0" borderId="0" xfId="0">
      <alignment vertical="center"/>
    </xf>
    <xf numFmtId="0" fontId="0" fillId="0" borderId="0" xfId="0">
      <alignment vertical="center"/>
    </xf>
    <xf numFmtId="0" fontId="0" fillId="0" borderId="23" xfId="0" applyBorder="1">
      <alignment vertical="center"/>
    </xf>
    <xf numFmtId="0" fontId="0" fillId="0" borderId="20" xfId="0" applyBorder="1">
      <alignment vertical="center"/>
    </xf>
    <xf numFmtId="0" fontId="0" fillId="0" borderId="0" xfId="0" applyBorder="1">
      <alignment vertical="center"/>
    </xf>
    <xf numFmtId="0" fontId="0" fillId="0" borderId="0" xfId="0">
      <alignment vertical="center"/>
    </xf>
    <xf numFmtId="0" fontId="3" fillId="0" borderId="1" xfId="0" applyNumberFormat="1" applyFont="1" applyFill="1" applyBorder="1" applyAlignment="1">
      <alignment horizontal="right" vertical="center"/>
    </xf>
    <xf numFmtId="0" fontId="3" fillId="8" borderId="5" xfId="0" applyFont="1" applyFill="1" applyBorder="1">
      <alignment vertical="center"/>
    </xf>
    <xf numFmtId="0" fontId="3" fillId="8" borderId="7" xfId="0" applyFont="1" applyFill="1" applyBorder="1">
      <alignment vertical="center"/>
    </xf>
    <xf numFmtId="0" fontId="3" fillId="0" borderId="30" xfId="0" applyFont="1" applyFill="1" applyBorder="1">
      <alignment vertical="center"/>
    </xf>
    <xf numFmtId="0" fontId="0" fillId="0" borderId="0" xfId="0">
      <alignment vertical="center"/>
    </xf>
    <xf numFmtId="0" fontId="0" fillId="0" borderId="23" xfId="0" applyBorder="1">
      <alignment vertical="center"/>
    </xf>
    <xf numFmtId="0" fontId="0" fillId="0" borderId="20" xfId="0" applyBorder="1">
      <alignment vertical="center"/>
    </xf>
    <xf numFmtId="0" fontId="1" fillId="0" borderId="0" xfId="2">
      <alignment vertical="center"/>
    </xf>
    <xf numFmtId="0" fontId="12" fillId="0" borderId="0" xfId="2" applyFont="1">
      <alignment vertical="center"/>
    </xf>
    <xf numFmtId="177" fontId="1" fillId="0" borderId="1" xfId="2" applyNumberFormat="1" applyBorder="1" applyAlignment="1">
      <alignment horizontal="center" vertical="center"/>
    </xf>
    <xf numFmtId="0" fontId="1" fillId="14" borderId="0" xfId="2" applyFill="1" applyAlignment="1">
      <alignment horizontal="center" vertical="center"/>
    </xf>
    <xf numFmtId="0" fontId="1" fillId="0" borderId="0" xfId="2" applyAlignment="1">
      <alignment horizontal="left" vertical="center"/>
    </xf>
    <xf numFmtId="0" fontId="1" fillId="0" borderId="2" xfId="2" applyBorder="1" applyAlignment="1">
      <alignment horizontal="left" vertical="center"/>
    </xf>
    <xf numFmtId="177" fontId="1" fillId="0" borderId="3" xfId="2" applyNumberFormat="1" applyBorder="1" applyAlignment="1">
      <alignment horizontal="center" vertical="center"/>
    </xf>
    <xf numFmtId="0" fontId="1" fillId="0" borderId="4" xfId="2" applyBorder="1">
      <alignment vertical="center"/>
    </xf>
    <xf numFmtId="0" fontId="1" fillId="0" borderId="5" xfId="2" applyBorder="1" applyAlignment="1">
      <alignment horizontal="left" vertical="center"/>
    </xf>
    <xf numFmtId="0" fontId="1" fillId="12" borderId="6" xfId="2" applyFill="1" applyBorder="1">
      <alignment vertical="center"/>
    </xf>
    <xf numFmtId="0" fontId="1" fillId="13" borderId="6" xfId="2" applyFill="1" applyBorder="1">
      <alignment vertical="center"/>
    </xf>
    <xf numFmtId="0" fontId="1" fillId="4" borderId="6" xfId="2" applyFill="1" applyBorder="1">
      <alignment vertical="center"/>
    </xf>
    <xf numFmtId="0" fontId="1" fillId="11" borderId="6" xfId="2" applyFill="1" applyBorder="1">
      <alignment vertical="center"/>
    </xf>
    <xf numFmtId="0" fontId="1" fillId="0" borderId="31" xfId="2" applyBorder="1" applyAlignment="1">
      <alignment horizontal="left" vertical="center"/>
    </xf>
    <xf numFmtId="177" fontId="1" fillId="0" borderId="32" xfId="2" applyNumberFormat="1" applyBorder="1" applyAlignment="1">
      <alignment horizontal="center" vertical="center"/>
    </xf>
    <xf numFmtId="0" fontId="1" fillId="13" borderId="33" xfId="2" applyFill="1" applyBorder="1">
      <alignment vertical="center"/>
    </xf>
    <xf numFmtId="0" fontId="1" fillId="0" borderId="3" xfId="2" applyBorder="1">
      <alignment vertical="center"/>
    </xf>
    <xf numFmtId="0" fontId="1" fillId="0" borderId="32" xfId="2" applyBorder="1">
      <alignment vertical="center"/>
    </xf>
    <xf numFmtId="0" fontId="1" fillId="4" borderId="33" xfId="2" applyFill="1" applyBorder="1">
      <alignment vertical="center"/>
    </xf>
    <xf numFmtId="0" fontId="1" fillId="0" borderId="34" xfId="2" applyBorder="1" applyAlignment="1">
      <alignment horizontal="left" vertical="center"/>
    </xf>
    <xf numFmtId="0" fontId="1" fillId="0" borderId="35" xfId="2" applyBorder="1">
      <alignment vertical="center"/>
    </xf>
    <xf numFmtId="0" fontId="1" fillId="0" borderId="36" xfId="2" applyBorder="1">
      <alignment vertical="center"/>
    </xf>
    <xf numFmtId="0" fontId="1" fillId="11" borderId="33" xfId="2" applyFill="1" applyBorder="1">
      <alignment vertical="center"/>
    </xf>
    <xf numFmtId="0" fontId="1" fillId="0" borderId="37" xfId="2" applyBorder="1">
      <alignment vertical="center"/>
    </xf>
    <xf numFmtId="177" fontId="1" fillId="0" borderId="37" xfId="2" applyNumberFormat="1" applyBorder="1" applyAlignment="1">
      <alignment horizontal="center" vertical="center"/>
    </xf>
    <xf numFmtId="0" fontId="1" fillId="5" borderId="4" xfId="2" applyFill="1" applyBorder="1">
      <alignment vertical="center"/>
    </xf>
    <xf numFmtId="0" fontId="1" fillId="10" borderId="6" xfId="2" applyFill="1" applyBorder="1">
      <alignment vertical="center"/>
    </xf>
    <xf numFmtId="0" fontId="1" fillId="0" borderId="38" xfId="2" applyBorder="1" applyAlignment="1">
      <alignment horizontal="left" vertical="center"/>
    </xf>
    <xf numFmtId="0" fontId="1" fillId="4" borderId="39" xfId="2" applyFill="1" applyBorder="1">
      <alignment vertical="center"/>
    </xf>
    <xf numFmtId="0" fontId="3" fillId="2" borderId="5" xfId="0" applyFont="1" applyFill="1" applyBorder="1" applyAlignment="1">
      <alignment horizontal="right" vertical="center"/>
    </xf>
    <xf numFmtId="0" fontId="3" fillId="0" borderId="5" xfId="0" applyFont="1" applyBorder="1" applyAlignment="1">
      <alignment horizontal="right" vertical="center"/>
    </xf>
    <xf numFmtId="0" fontId="3" fillId="15" borderId="5" xfId="0" applyNumberFormat="1" applyFont="1" applyFill="1" applyBorder="1" applyAlignment="1">
      <alignment horizontal="right" vertical="center"/>
    </xf>
    <xf numFmtId="0" fontId="4" fillId="15" borderId="1" xfId="0" applyFont="1" applyFill="1" applyBorder="1">
      <alignment vertical="center"/>
    </xf>
    <xf numFmtId="0" fontId="5" fillId="15" borderId="1" xfId="0" applyFont="1" applyFill="1" applyBorder="1">
      <alignment vertical="center"/>
    </xf>
    <xf numFmtId="0" fontId="3" fillId="15" borderId="1" xfId="0" applyFont="1" applyFill="1" applyBorder="1">
      <alignment vertical="center"/>
    </xf>
    <xf numFmtId="0" fontId="3" fillId="15" borderId="5" xfId="0" applyFont="1" applyFill="1" applyBorder="1" applyAlignment="1">
      <alignment horizontal="right" vertical="center"/>
    </xf>
    <xf numFmtId="0" fontId="7" fillId="15" borderId="6" xfId="0" applyFont="1" applyFill="1" applyBorder="1">
      <alignment vertical="center"/>
    </xf>
    <xf numFmtId="0" fontId="9" fillId="15" borderId="5" xfId="0" applyFont="1" applyFill="1" applyBorder="1" applyAlignment="1">
      <alignment vertical="center" shrinkToFit="1"/>
    </xf>
    <xf numFmtId="0" fontId="7" fillId="15" borderId="1" xfId="0" applyFont="1" applyFill="1" applyBorder="1">
      <alignment vertical="center"/>
    </xf>
    <xf numFmtId="0" fontId="3" fillId="0" borderId="13" xfId="0" applyFont="1" applyFill="1" applyBorder="1">
      <alignment vertical="center"/>
    </xf>
    <xf numFmtId="0" fontId="3" fillId="15" borderId="5" xfId="0" applyFont="1" applyFill="1" applyBorder="1">
      <alignment vertical="center"/>
    </xf>
    <xf numFmtId="0" fontId="3" fillId="15" borderId="13" xfId="0" applyFont="1" applyFill="1" applyBorder="1">
      <alignment vertical="center"/>
    </xf>
    <xf numFmtId="0" fontId="6" fillId="0" borderId="11" xfId="0" applyFont="1" applyFill="1" applyBorder="1">
      <alignment vertical="center"/>
    </xf>
    <xf numFmtId="0" fontId="4" fillId="0" borderId="14" xfId="0" applyFont="1" applyFill="1" applyBorder="1">
      <alignment vertical="center"/>
    </xf>
    <xf numFmtId="0" fontId="6" fillId="15" borderId="5" xfId="0" applyFont="1" applyFill="1" applyBorder="1">
      <alignment vertical="center"/>
    </xf>
    <xf numFmtId="0" fontId="6" fillId="15" borderId="11" xfId="0" applyFont="1" applyFill="1" applyBorder="1">
      <alignment vertical="center"/>
    </xf>
    <xf numFmtId="0" fontId="3" fillId="15" borderId="11" xfId="0" applyFont="1" applyFill="1" applyBorder="1">
      <alignment vertical="center"/>
    </xf>
    <xf numFmtId="176" fontId="7" fillId="15" borderId="6" xfId="1" applyNumberFormat="1" applyFont="1" applyFill="1" applyBorder="1" applyAlignment="1">
      <alignment vertical="center" shrinkToFit="1"/>
    </xf>
    <xf numFmtId="0" fontId="4" fillId="15" borderId="11" xfId="0" applyFont="1" applyFill="1" applyBorder="1" applyAlignment="1">
      <alignment vertical="center" wrapText="1"/>
    </xf>
    <xf numFmtId="0" fontId="3" fillId="15" borderId="11" xfId="0" applyFont="1" applyFill="1" applyBorder="1" applyAlignment="1">
      <alignment vertical="center" wrapText="1"/>
    </xf>
    <xf numFmtId="0" fontId="5" fillId="15" borderId="1" xfId="0" applyFont="1" applyFill="1" applyBorder="1" applyAlignment="1">
      <alignment vertical="center" shrinkToFit="1"/>
    </xf>
    <xf numFmtId="0" fontId="5" fillId="0" borderId="1" xfId="0" applyFont="1" applyFill="1" applyBorder="1" applyAlignment="1">
      <alignment vertical="center" shrinkToFit="1"/>
    </xf>
    <xf numFmtId="0" fontId="5" fillId="0" borderId="8" xfId="0" applyFont="1" applyFill="1" applyBorder="1" applyAlignment="1">
      <alignment vertical="center" shrinkToFit="1"/>
    </xf>
    <xf numFmtId="0" fontId="5" fillId="0" borderId="12" xfId="0" applyFont="1" applyFill="1" applyBorder="1" applyAlignment="1">
      <alignment vertical="center" shrinkToFit="1"/>
    </xf>
    <xf numFmtId="0" fontId="5" fillId="8" borderId="1" xfId="0" applyFont="1" applyFill="1" applyBorder="1" applyAlignment="1">
      <alignment vertical="center" shrinkToFit="1"/>
    </xf>
    <xf numFmtId="0" fontId="5" fillId="8" borderId="8" xfId="0" applyFont="1" applyFill="1" applyBorder="1" applyAlignment="1">
      <alignment vertical="center" shrinkToFit="1"/>
    </xf>
    <xf numFmtId="0" fontId="5" fillId="3" borderId="8"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Alignment="1">
      <alignment vertical="center" shrinkToFi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5" fillId="0" borderId="3" xfId="0" applyFont="1" applyBorder="1" applyAlignment="1">
      <alignment horizontal="center" vertical="center" shrinkToFit="1"/>
    </xf>
    <xf numFmtId="0" fontId="4" fillId="0" borderId="10" xfId="0" applyFont="1" applyFill="1" applyBorder="1" applyAlignment="1">
      <alignment horizontal="center" vertical="center"/>
    </xf>
    <xf numFmtId="0" fontId="3" fillId="0" borderId="0" xfId="0" applyFont="1" applyFill="1" applyAlignment="1">
      <alignment horizontal="center" vertical="center"/>
    </xf>
    <xf numFmtId="0" fontId="4" fillId="15" borderId="5" xfId="0" applyFont="1" applyFill="1" applyBorder="1" applyAlignment="1">
      <alignment vertical="center" shrinkToFit="1"/>
    </xf>
    <xf numFmtId="0" fontId="4" fillId="0" borderId="5" xfId="0" applyFont="1" applyFill="1" applyBorder="1" applyAlignment="1">
      <alignment vertical="center" shrinkToFit="1"/>
    </xf>
    <xf numFmtId="0" fontId="4" fillId="8" borderId="5" xfId="0" applyFont="1" applyFill="1" applyBorder="1" applyAlignment="1">
      <alignment vertical="center" shrinkToFit="1"/>
    </xf>
    <xf numFmtId="0" fontId="4" fillId="8" borderId="7" xfId="0" applyFont="1" applyFill="1" applyBorder="1" applyAlignment="1">
      <alignment vertical="center" shrinkToFit="1"/>
    </xf>
    <xf numFmtId="0" fontId="4" fillId="3" borderId="7" xfId="0" applyFont="1" applyFill="1" applyBorder="1" applyAlignment="1">
      <alignment vertical="center" shrinkToFit="1"/>
    </xf>
    <xf numFmtId="0" fontId="4" fillId="0" borderId="0" xfId="0" applyFont="1" applyFill="1" applyBorder="1" applyAlignment="1">
      <alignment vertical="center" shrinkToFit="1"/>
    </xf>
    <xf numFmtId="3" fontId="4" fillId="0" borderId="3" xfId="1" applyNumberFormat="1" applyFont="1" applyBorder="1" applyAlignment="1">
      <alignment horizontal="center" vertical="center"/>
    </xf>
    <xf numFmtId="3" fontId="4" fillId="0" borderId="4" xfId="1" applyNumberFormat="1" applyFont="1" applyBorder="1" applyAlignment="1">
      <alignment horizontal="center" vertical="center"/>
    </xf>
    <xf numFmtId="3" fontId="4" fillId="0" borderId="16" xfId="1" applyNumberFormat="1" applyFont="1" applyBorder="1" applyAlignment="1">
      <alignment horizontal="center" vertical="center"/>
    </xf>
    <xf numFmtId="3" fontId="3" fillId="15" borderId="1" xfId="1" applyNumberFormat="1" applyFont="1" applyFill="1" applyBorder="1">
      <alignment vertical="center"/>
    </xf>
    <xf numFmtId="3" fontId="3" fillId="4" borderId="1" xfId="1" applyNumberFormat="1" applyFont="1" applyFill="1" applyBorder="1">
      <alignment vertical="center"/>
    </xf>
    <xf numFmtId="3" fontId="3" fillId="5" borderId="6" xfId="1" applyNumberFormat="1" applyFont="1" applyFill="1" applyBorder="1">
      <alignment vertical="center"/>
    </xf>
    <xf numFmtId="3" fontId="3" fillId="5" borderId="15" xfId="1" applyNumberFormat="1" applyFont="1" applyFill="1" applyBorder="1">
      <alignment vertical="center"/>
    </xf>
    <xf numFmtId="3" fontId="3" fillId="0" borderId="1" xfId="1" applyNumberFormat="1" applyFont="1" applyFill="1" applyBorder="1">
      <alignment vertical="center"/>
    </xf>
    <xf numFmtId="3" fontId="3" fillId="8" borderId="1" xfId="1" applyNumberFormat="1" applyFont="1" applyFill="1" applyBorder="1">
      <alignment vertical="center"/>
    </xf>
    <xf numFmtId="3" fontId="3" fillId="8" borderId="6" xfId="1" applyNumberFormat="1" applyFont="1" applyFill="1" applyBorder="1">
      <alignment vertical="center"/>
    </xf>
    <xf numFmtId="3" fontId="3" fillId="8" borderId="8" xfId="1" applyNumberFormat="1" applyFont="1" applyFill="1" applyBorder="1">
      <alignment vertical="center"/>
    </xf>
    <xf numFmtId="3" fontId="3" fillId="8" borderId="9" xfId="1" applyNumberFormat="1" applyFont="1" applyFill="1" applyBorder="1">
      <alignment vertical="center"/>
    </xf>
    <xf numFmtId="3" fontId="3" fillId="3" borderId="1" xfId="1" applyNumberFormat="1" applyFont="1" applyFill="1" applyBorder="1">
      <alignment vertical="center"/>
    </xf>
    <xf numFmtId="3" fontId="3" fillId="3" borderId="8" xfId="1" applyNumberFormat="1" applyFont="1" applyFill="1" applyBorder="1">
      <alignment vertical="center"/>
    </xf>
    <xf numFmtId="3" fontId="3" fillId="3" borderId="9" xfId="1" applyNumberFormat="1" applyFont="1" applyFill="1" applyBorder="1">
      <alignment vertical="center"/>
    </xf>
    <xf numFmtId="3" fontId="3" fillId="3" borderId="11" xfId="1" applyNumberFormat="1" applyFont="1" applyFill="1" applyBorder="1">
      <alignment vertical="center"/>
    </xf>
    <xf numFmtId="3" fontId="3" fillId="3" borderId="30" xfId="1" applyNumberFormat="1" applyFont="1" applyFill="1" applyBorder="1">
      <alignment vertical="center"/>
    </xf>
    <xf numFmtId="3" fontId="3" fillId="0" borderId="0" xfId="1" applyNumberFormat="1" applyFont="1" applyBorder="1">
      <alignment vertical="center"/>
    </xf>
    <xf numFmtId="3" fontId="3" fillId="0" borderId="0" xfId="1" applyNumberFormat="1" applyFont="1" applyFill="1" applyBorder="1">
      <alignment vertical="center"/>
    </xf>
    <xf numFmtId="3" fontId="3" fillId="6" borderId="25" xfId="1" applyNumberFormat="1" applyFont="1" applyFill="1" applyBorder="1">
      <alignment vertical="center"/>
    </xf>
    <xf numFmtId="3" fontId="4" fillId="0" borderId="0" xfId="1" applyNumberFormat="1" applyFont="1" applyBorder="1">
      <alignment vertical="center"/>
    </xf>
    <xf numFmtId="3" fontId="3" fillId="0" borderId="0" xfId="1" applyNumberFormat="1" applyFont="1">
      <alignment vertical="center"/>
    </xf>
    <xf numFmtId="3" fontId="4" fillId="0" borderId="3" xfId="1" applyNumberFormat="1" applyFont="1" applyFill="1" applyBorder="1" applyAlignment="1">
      <alignment horizontal="center" vertical="center"/>
    </xf>
    <xf numFmtId="3" fontId="3" fillId="0" borderId="0" xfId="1" applyNumberFormat="1" applyFont="1" applyFill="1">
      <alignment vertical="center"/>
    </xf>
    <xf numFmtId="3" fontId="5" fillId="0" borderId="3" xfId="1" applyNumberFormat="1" applyFont="1" applyBorder="1" applyAlignment="1">
      <alignment horizontal="center" vertical="center"/>
    </xf>
    <xf numFmtId="3" fontId="6"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3" fontId="3" fillId="2" borderId="1" xfId="1" applyNumberFormat="1" applyFont="1" applyFill="1" applyBorder="1">
      <alignment vertical="center"/>
    </xf>
    <xf numFmtId="3" fontId="3" fillId="2" borderId="6" xfId="1" applyNumberFormat="1" applyFont="1" applyFill="1" applyBorder="1">
      <alignment vertical="center"/>
    </xf>
    <xf numFmtId="3" fontId="3" fillId="0" borderId="6" xfId="1" applyNumberFormat="1" applyFont="1" applyFill="1" applyBorder="1">
      <alignment vertical="center"/>
    </xf>
    <xf numFmtId="3" fontId="3" fillId="0" borderId="1" xfId="1" applyNumberFormat="1" applyFont="1" applyBorder="1">
      <alignment vertical="center"/>
    </xf>
    <xf numFmtId="3" fontId="3" fillId="0" borderId="6" xfId="1" applyNumberFormat="1" applyFont="1" applyBorder="1">
      <alignment vertical="center"/>
    </xf>
    <xf numFmtId="3" fontId="3" fillId="3" borderId="6" xfId="1" applyNumberFormat="1" applyFont="1" applyFill="1" applyBorder="1">
      <alignment vertical="center"/>
    </xf>
    <xf numFmtId="3" fontId="7" fillId="15" borderId="1" xfId="1" applyNumberFormat="1" applyFont="1" applyFill="1" applyBorder="1">
      <alignment vertical="center"/>
    </xf>
    <xf numFmtId="3" fontId="7" fillId="10" borderId="1" xfId="1" applyNumberFormat="1" applyFont="1" applyFill="1" applyBorder="1">
      <alignment vertical="center"/>
    </xf>
    <xf numFmtId="3" fontId="7" fillId="9" borderId="1" xfId="1" applyNumberFormat="1" applyFont="1" applyFill="1" applyBorder="1">
      <alignment vertical="center"/>
    </xf>
    <xf numFmtId="3" fontId="7" fillId="0" borderId="1" xfId="1" applyNumberFormat="1" applyFont="1" applyFill="1" applyBorder="1">
      <alignment vertical="center"/>
    </xf>
    <xf numFmtId="3" fontId="3" fillId="4" borderId="8" xfId="1" applyNumberFormat="1" applyFont="1" applyFill="1" applyBorder="1">
      <alignment vertical="center"/>
    </xf>
    <xf numFmtId="3" fontId="3" fillId="5" borderId="9" xfId="1" applyNumberFormat="1" applyFont="1" applyFill="1" applyBorder="1">
      <alignment vertical="center"/>
    </xf>
    <xf numFmtId="3" fontId="7" fillId="2" borderId="1" xfId="1" applyNumberFormat="1" applyFont="1" applyFill="1" applyBorder="1">
      <alignment vertical="center"/>
    </xf>
    <xf numFmtId="3" fontId="7" fillId="3" borderId="1" xfId="1" applyNumberFormat="1" applyFont="1" applyFill="1" applyBorder="1">
      <alignment vertical="center"/>
    </xf>
    <xf numFmtId="3" fontId="7" fillId="0" borderId="0" xfId="1" applyNumberFormat="1" applyFont="1" applyFill="1" applyBorder="1">
      <alignment vertical="center"/>
    </xf>
    <xf numFmtId="3" fontId="5" fillId="0" borderId="3" xfId="1" applyNumberFormat="1" applyFont="1" applyBorder="1" applyAlignment="1">
      <alignment horizontal="center" vertical="center" wrapText="1"/>
    </xf>
    <xf numFmtId="3" fontId="3" fillId="0" borderId="28" xfId="1" applyNumberFormat="1" applyFont="1" applyFill="1" applyBorder="1" applyAlignment="1">
      <alignment horizontal="center" vertical="center"/>
    </xf>
    <xf numFmtId="3" fontId="3" fillId="7" borderId="1" xfId="1" applyNumberFormat="1" applyFont="1" applyFill="1" applyBorder="1">
      <alignment vertical="center"/>
    </xf>
    <xf numFmtId="3" fontId="7" fillId="7" borderId="29" xfId="1" applyNumberFormat="1" applyFont="1" applyFill="1" applyBorder="1">
      <alignment vertical="center"/>
    </xf>
    <xf numFmtId="3" fontId="7" fillId="0" borderId="1" xfId="1" applyNumberFormat="1" applyFont="1" applyBorder="1">
      <alignment vertical="center"/>
    </xf>
    <xf numFmtId="3" fontId="7" fillId="7" borderId="17" xfId="1" applyNumberFormat="1" applyFont="1" applyFill="1" applyBorder="1">
      <alignment vertical="center"/>
    </xf>
    <xf numFmtId="3" fontId="7" fillId="0" borderId="0" xfId="1" applyNumberFormat="1" applyFont="1" applyBorder="1">
      <alignment vertical="center"/>
    </xf>
    <xf numFmtId="0" fontId="5" fillId="15" borderId="11" xfId="0" applyFont="1" applyFill="1" applyBorder="1" applyAlignment="1">
      <alignment vertical="center" wrapText="1"/>
    </xf>
    <xf numFmtId="0" fontId="5" fillId="0" borderId="11" xfId="0" applyFont="1" applyFill="1" applyBorder="1" applyAlignment="1">
      <alignment vertical="center" wrapText="1"/>
    </xf>
    <xf numFmtId="0" fontId="5" fillId="0" borderId="2" xfId="0" applyFont="1" applyBorder="1" applyAlignment="1">
      <alignment horizontal="center" vertical="center" wrapText="1"/>
    </xf>
    <xf numFmtId="0" fontId="5" fillId="2" borderId="1" xfId="0" applyFont="1" applyFill="1" applyBorder="1" applyAlignment="1">
      <alignment vertical="center" shrinkToFit="1"/>
    </xf>
    <xf numFmtId="0" fontId="5" fillId="0" borderId="1" xfId="0" applyFont="1" applyFill="1" applyBorder="1" applyAlignment="1">
      <alignment vertical="center" wrapText="1" shrinkToFit="1"/>
    </xf>
    <xf numFmtId="0" fontId="5" fillId="15" borderId="1" xfId="0" applyFont="1" applyFill="1" applyBorder="1" applyAlignment="1">
      <alignment vertical="center" wrapText="1" shrinkToFit="1"/>
    </xf>
    <xf numFmtId="0" fontId="6" fillId="0" borderId="1" xfId="0" applyFont="1" applyBorder="1">
      <alignment vertical="center"/>
    </xf>
    <xf numFmtId="0" fontId="6" fillId="0" borderId="1" xfId="0" applyFont="1" applyFill="1" applyBorder="1">
      <alignment vertical="center"/>
    </xf>
    <xf numFmtId="0" fontId="3" fillId="16" borderId="1" xfId="0" applyNumberFormat="1" applyFont="1" applyFill="1" applyBorder="1" applyAlignment="1">
      <alignment horizontal="right" vertical="center"/>
    </xf>
    <xf numFmtId="0" fontId="4" fillId="16" borderId="1" xfId="0" applyFont="1" applyFill="1" applyBorder="1">
      <alignment vertical="center"/>
    </xf>
    <xf numFmtId="0" fontId="5" fillId="16" borderId="1" xfId="0" applyFont="1" applyFill="1" applyBorder="1">
      <alignment vertical="center"/>
    </xf>
    <xf numFmtId="0" fontId="3" fillId="16" borderId="1" xfId="0" applyFont="1" applyFill="1" applyBorder="1">
      <alignment vertical="center"/>
    </xf>
    <xf numFmtId="0" fontId="7" fillId="16" borderId="1" xfId="0" applyFont="1" applyFill="1" applyBorder="1">
      <alignment vertical="center"/>
    </xf>
    <xf numFmtId="0" fontId="3" fillId="16" borderId="1" xfId="0" applyFont="1" applyFill="1" applyBorder="1" applyAlignment="1">
      <alignment horizontal="center" vertical="center"/>
    </xf>
    <xf numFmtId="0" fontId="0" fillId="0" borderId="0" xfId="0" applyAlignment="1">
      <alignment vertical="center" wrapText="1"/>
    </xf>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3" fontId="3" fillId="0" borderId="26" xfId="1" applyNumberFormat="1" applyFont="1" applyFill="1" applyBorder="1">
      <alignment vertical="center"/>
    </xf>
    <xf numFmtId="3" fontId="3" fillId="0" borderId="25" xfId="1" applyNumberFormat="1" applyFont="1" applyFill="1" applyBorder="1">
      <alignment vertical="center"/>
    </xf>
    <xf numFmtId="0" fontId="1" fillId="0" borderId="3" xfId="2" applyBorder="1" applyAlignment="1">
      <alignment horizontal="center" vertical="center" wrapText="1"/>
    </xf>
    <xf numFmtId="0" fontId="1" fillId="0" borderId="1" xfId="2" applyBorder="1" applyAlignment="1">
      <alignment horizontal="center" vertical="center"/>
    </xf>
    <xf numFmtId="0" fontId="1" fillId="0" borderId="32" xfId="2" applyBorder="1" applyAlignment="1">
      <alignment horizontal="center" vertical="center"/>
    </xf>
    <xf numFmtId="0" fontId="1" fillId="0" borderId="3" xfId="2" applyBorder="1">
      <alignment vertical="center"/>
    </xf>
    <xf numFmtId="0" fontId="1" fillId="0" borderId="1" xfId="2" applyBorder="1">
      <alignment vertical="center"/>
    </xf>
    <xf numFmtId="0" fontId="1" fillId="0" borderId="32" xfId="2" applyBorder="1">
      <alignment vertical="center"/>
    </xf>
    <xf numFmtId="0" fontId="11" fillId="0" borderId="0" xfId="0" applyFont="1" applyAlignment="1">
      <alignment horizontal="center"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0" xfId="0" applyBorder="1">
      <alignment vertical="center"/>
    </xf>
    <xf numFmtId="0" fontId="0" fillId="0" borderId="0" xfId="0" applyBorder="1">
      <alignment vertical="center"/>
    </xf>
    <xf numFmtId="0" fontId="0" fillId="0" borderId="21"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Fill="1" applyBorder="1" applyAlignment="1">
      <alignment vertical="center" wrapText="1"/>
    </xf>
    <xf numFmtId="0" fontId="0" fillId="0" borderId="21" xfId="0" applyFill="1" applyBorder="1" applyAlignment="1">
      <alignment vertical="center" wrapText="1"/>
    </xf>
    <xf numFmtId="0" fontId="0" fillId="0" borderId="23" xfId="0" applyFill="1" applyBorder="1">
      <alignment vertical="center"/>
    </xf>
    <xf numFmtId="0" fontId="0" fillId="0" borderId="24" xfId="0" applyFill="1" applyBorder="1">
      <alignment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Alignment="1">
      <alignment horizontal="left" vertical="center"/>
    </xf>
    <xf numFmtId="0" fontId="0" fillId="0" borderId="21" xfId="0" applyBorder="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left" vertical="center"/>
    </xf>
  </cellXfs>
  <cellStyles count="3">
    <cellStyle name="桁区切り" xfId="1" builtinId="6"/>
    <cellStyle name="標準" xfId="0" builtinId="0"/>
    <cellStyle name="標準 2" xfId="2" xr:uid="{18F27322-37A4-4036-A9DB-FE19825C9FCC}"/>
  </cellStyles>
  <dxfs count="0"/>
  <tableStyles count="0" defaultTableStyle="TableStyleMedium2" defaultPivotStyle="PivotStyleLight16"/>
  <colors>
    <mruColors>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A6E21-1E3F-4220-B029-6CE965221F9E}">
  <dimension ref="A1:J114"/>
  <sheetViews>
    <sheetView zoomScale="115" zoomScaleNormal="115" workbookViewId="0">
      <selection activeCell="E2" sqref="E2"/>
    </sheetView>
  </sheetViews>
  <sheetFormatPr defaultRowHeight="18.75" x14ac:dyDescent="0.4"/>
  <cols>
    <col min="1" max="3" width="2.5" customWidth="1"/>
    <col min="4" max="4" width="9" style="30"/>
  </cols>
  <sheetData>
    <row r="1" spans="1:10" x14ac:dyDescent="0.4">
      <c r="A1" t="s">
        <v>329</v>
      </c>
    </row>
    <row r="2" spans="1:10" s="22" customFormat="1" x14ac:dyDescent="0.4">
      <c r="D2" s="30"/>
    </row>
    <row r="3" spans="1:10" s="22" customFormat="1" x14ac:dyDescent="0.4">
      <c r="A3" s="258" t="s">
        <v>200</v>
      </c>
      <c r="B3" s="258"/>
      <c r="C3" s="258"/>
      <c r="D3" s="258"/>
      <c r="E3" s="258"/>
      <c r="F3" s="258"/>
      <c r="G3" s="258"/>
      <c r="H3" s="258"/>
      <c r="I3" s="258"/>
      <c r="J3" s="258"/>
    </row>
    <row r="4" spans="1:10" s="22" customFormat="1" x14ac:dyDescent="0.4">
      <c r="B4" s="258" t="s">
        <v>201</v>
      </c>
      <c r="C4" s="258"/>
      <c r="D4" s="258"/>
      <c r="E4" s="258"/>
      <c r="F4" s="258"/>
      <c r="G4" s="258"/>
      <c r="H4" s="258"/>
      <c r="I4" s="258"/>
      <c r="J4" s="258"/>
    </row>
    <row r="5" spans="1:10" s="22" customFormat="1" x14ac:dyDescent="0.4">
      <c r="C5" s="258" t="s">
        <v>330</v>
      </c>
      <c r="D5" s="258"/>
      <c r="E5" s="258"/>
      <c r="F5" s="258"/>
      <c r="G5" s="258"/>
      <c r="H5" s="258"/>
      <c r="I5" s="258"/>
      <c r="J5" s="258"/>
    </row>
    <row r="6" spans="1:10" s="22" customFormat="1" x14ac:dyDescent="0.4">
      <c r="B6" s="258" t="s">
        <v>202</v>
      </c>
      <c r="C6" s="258"/>
      <c r="D6" s="258"/>
      <c r="E6" s="258"/>
      <c r="F6" s="258"/>
      <c r="G6" s="258"/>
      <c r="H6" s="258"/>
      <c r="I6" s="258"/>
      <c r="J6" s="258"/>
    </row>
    <row r="7" spans="1:10" s="22" customFormat="1" x14ac:dyDescent="0.4">
      <c r="C7" s="257" t="s">
        <v>355</v>
      </c>
      <c r="D7" s="257"/>
      <c r="E7" s="257"/>
      <c r="F7" s="257"/>
      <c r="G7" s="257"/>
      <c r="H7" s="257"/>
      <c r="I7" s="257"/>
      <c r="J7" s="257"/>
    </row>
    <row r="8" spans="1:10" s="22" customFormat="1" x14ac:dyDescent="0.4">
      <c r="C8" s="257"/>
      <c r="D8" s="257"/>
      <c r="E8" s="257"/>
      <c r="F8" s="257"/>
      <c r="G8" s="257"/>
      <c r="H8" s="257"/>
      <c r="I8" s="257"/>
      <c r="J8" s="257"/>
    </row>
    <row r="9" spans="1:10" x14ac:dyDescent="0.4">
      <c r="B9" s="258" t="s">
        <v>203</v>
      </c>
      <c r="C9" s="258"/>
      <c r="D9" s="258"/>
      <c r="E9" s="258"/>
      <c r="F9" s="258"/>
      <c r="G9" s="258"/>
      <c r="H9" s="258"/>
      <c r="I9" s="258"/>
      <c r="J9" s="258"/>
    </row>
    <row r="10" spans="1:10" s="22" customFormat="1" x14ac:dyDescent="0.4">
      <c r="B10"/>
      <c r="C10" s="258" t="s">
        <v>356</v>
      </c>
      <c r="D10" s="258"/>
      <c r="E10" s="258"/>
      <c r="F10" s="258"/>
      <c r="G10" s="258"/>
      <c r="H10" s="258"/>
      <c r="I10" s="258"/>
      <c r="J10" s="258"/>
    </row>
    <row r="11" spans="1:10" s="22" customFormat="1" x14ac:dyDescent="0.4">
      <c r="B11"/>
      <c r="C11" s="257" t="s">
        <v>357</v>
      </c>
      <c r="D11" s="257"/>
      <c r="E11" s="257"/>
      <c r="F11" s="257"/>
      <c r="G11" s="257"/>
      <c r="H11" s="257"/>
      <c r="I11" s="257"/>
      <c r="J11" s="257"/>
    </row>
    <row r="12" spans="1:10" s="22" customFormat="1" x14ac:dyDescent="0.4">
      <c r="B12"/>
      <c r="C12" s="257"/>
      <c r="D12" s="257"/>
      <c r="E12" s="257"/>
      <c r="F12" s="257"/>
      <c r="G12" s="257"/>
      <c r="H12" s="257"/>
      <c r="I12" s="257"/>
      <c r="J12" s="257"/>
    </row>
    <row r="13" spans="1:10" s="22" customFormat="1" x14ac:dyDescent="0.4">
      <c r="C13" s="23"/>
      <c r="D13" s="29"/>
      <c r="E13" s="23"/>
      <c r="F13" s="23"/>
      <c r="G13" s="23"/>
      <c r="H13" s="23"/>
      <c r="I13" s="23"/>
      <c r="J13" s="23"/>
    </row>
    <row r="14" spans="1:10" x14ac:dyDescent="0.4">
      <c r="A14" s="258" t="s">
        <v>279</v>
      </c>
      <c r="B14" s="258"/>
      <c r="C14" s="258"/>
      <c r="D14" s="258"/>
      <c r="E14" s="258"/>
      <c r="F14" s="258"/>
      <c r="G14" s="258"/>
      <c r="H14" s="258"/>
      <c r="I14" s="258"/>
      <c r="J14" s="258"/>
    </row>
    <row r="15" spans="1:10" s="22" customFormat="1" x14ac:dyDescent="0.4">
      <c r="B15" s="258" t="s">
        <v>280</v>
      </c>
      <c r="C15" s="258"/>
      <c r="D15" s="258"/>
      <c r="E15" s="258"/>
      <c r="F15" s="258"/>
      <c r="G15" s="258"/>
      <c r="H15" s="258"/>
      <c r="I15" s="258"/>
      <c r="J15" s="258"/>
    </row>
    <row r="16" spans="1:10" x14ac:dyDescent="0.4">
      <c r="C16" s="258" t="s">
        <v>205</v>
      </c>
      <c r="D16" s="258"/>
      <c r="E16" s="258"/>
      <c r="F16" s="258"/>
      <c r="G16" s="258"/>
      <c r="H16" s="258"/>
      <c r="I16" s="258"/>
      <c r="J16" s="258"/>
    </row>
    <row r="17" spans="1:10" x14ac:dyDescent="0.4">
      <c r="B17" s="258" t="s">
        <v>212</v>
      </c>
      <c r="C17" s="258"/>
      <c r="D17" s="258"/>
      <c r="E17" s="258"/>
      <c r="F17" s="258"/>
      <c r="G17" s="258"/>
      <c r="H17" s="258"/>
      <c r="I17" s="258"/>
      <c r="J17" s="258"/>
    </row>
    <row r="18" spans="1:10" x14ac:dyDescent="0.4">
      <c r="C18" s="257" t="s">
        <v>358</v>
      </c>
      <c r="D18" s="257"/>
      <c r="E18" s="257"/>
      <c r="F18" s="257"/>
      <c r="G18" s="257"/>
      <c r="H18" s="257"/>
      <c r="I18" s="257"/>
      <c r="J18" s="257"/>
    </row>
    <row r="19" spans="1:10" s="94" customFormat="1" x14ac:dyDescent="0.4">
      <c r="C19" s="257"/>
      <c r="D19" s="257"/>
      <c r="E19" s="257"/>
      <c r="F19" s="257"/>
      <c r="G19" s="257"/>
      <c r="H19" s="257"/>
      <c r="I19" s="257"/>
      <c r="J19" s="257"/>
    </row>
    <row r="20" spans="1:10" s="22" customFormat="1" x14ac:dyDescent="0.4">
      <c r="D20" s="30"/>
    </row>
    <row r="21" spans="1:10" x14ac:dyDescent="0.4">
      <c r="A21" s="258" t="s">
        <v>204</v>
      </c>
      <c r="B21" s="258"/>
      <c r="C21" s="258"/>
      <c r="D21" s="258"/>
      <c r="E21" s="258"/>
      <c r="F21" s="258"/>
      <c r="G21" s="258"/>
      <c r="H21" s="258"/>
      <c r="I21" s="258"/>
      <c r="J21" s="258"/>
    </row>
    <row r="22" spans="1:10" s="22" customFormat="1" x14ac:dyDescent="0.4">
      <c r="B22" s="258" t="s">
        <v>206</v>
      </c>
      <c r="C22" s="258"/>
      <c r="D22" s="258"/>
      <c r="E22" s="258"/>
      <c r="F22" s="258"/>
      <c r="G22" s="258"/>
      <c r="H22" s="258"/>
      <c r="I22" s="258"/>
      <c r="J22" s="258"/>
    </row>
    <row r="23" spans="1:10" x14ac:dyDescent="0.4">
      <c r="C23" s="257" t="s">
        <v>359</v>
      </c>
      <c r="D23" s="257"/>
      <c r="E23" s="257"/>
      <c r="F23" s="257"/>
      <c r="G23" s="257"/>
      <c r="H23" s="257"/>
      <c r="I23" s="257"/>
      <c r="J23" s="257"/>
    </row>
    <row r="24" spans="1:10" x14ac:dyDescent="0.4">
      <c r="C24" s="257"/>
      <c r="D24" s="257"/>
      <c r="E24" s="257"/>
      <c r="F24" s="257"/>
      <c r="G24" s="257"/>
      <c r="H24" s="257"/>
      <c r="I24" s="257"/>
      <c r="J24" s="257"/>
    </row>
    <row r="25" spans="1:10" s="28" customFormat="1" x14ac:dyDescent="0.4">
      <c r="B25" s="258" t="s">
        <v>214</v>
      </c>
      <c r="C25" s="258"/>
      <c r="D25" s="258"/>
      <c r="E25" s="258"/>
      <c r="F25" s="258"/>
      <c r="G25" s="258"/>
      <c r="H25" s="258"/>
      <c r="I25" s="258"/>
      <c r="J25" s="258"/>
    </row>
    <row r="26" spans="1:10" s="28" customFormat="1" ht="18.75" customHeight="1" x14ac:dyDescent="0.4">
      <c r="C26" s="257" t="s">
        <v>215</v>
      </c>
      <c r="D26" s="257"/>
      <c r="E26" s="257"/>
      <c r="F26" s="257"/>
      <c r="G26" s="257"/>
      <c r="H26" s="257"/>
      <c r="I26" s="257"/>
      <c r="J26" s="257"/>
    </row>
    <row r="27" spans="1:10" s="30" customFormat="1" ht="18.75" customHeight="1" x14ac:dyDescent="0.4">
      <c r="C27" s="257"/>
      <c r="D27" s="257"/>
      <c r="E27" s="257"/>
      <c r="F27" s="257"/>
      <c r="G27" s="257"/>
      <c r="H27" s="257"/>
      <c r="I27" s="257"/>
      <c r="J27" s="257"/>
    </row>
    <row r="28" spans="1:10" s="22" customFormat="1" x14ac:dyDescent="0.4">
      <c r="B28" s="258" t="s">
        <v>216</v>
      </c>
      <c r="C28" s="258"/>
      <c r="D28" s="258"/>
      <c r="E28" s="258"/>
      <c r="F28" s="258"/>
      <c r="G28" s="258"/>
      <c r="H28" s="258"/>
      <c r="I28" s="258"/>
      <c r="J28" s="258"/>
    </row>
    <row r="29" spans="1:10" s="22" customFormat="1" x14ac:dyDescent="0.4">
      <c r="C29" s="257" t="s">
        <v>217</v>
      </c>
      <c r="D29" s="257"/>
      <c r="E29" s="257"/>
      <c r="F29" s="257"/>
      <c r="G29" s="257"/>
      <c r="H29" s="257"/>
      <c r="I29" s="257"/>
      <c r="J29" s="257"/>
    </row>
    <row r="30" spans="1:10" s="28" customFormat="1" x14ac:dyDescent="0.4">
      <c r="C30" s="257"/>
      <c r="D30" s="257"/>
      <c r="E30" s="257"/>
      <c r="F30" s="257"/>
      <c r="G30" s="257"/>
      <c r="H30" s="257"/>
      <c r="I30" s="257"/>
      <c r="J30" s="257"/>
    </row>
    <row r="31" spans="1:10" s="22" customFormat="1" x14ac:dyDescent="0.4">
      <c r="C31" s="257"/>
      <c r="D31" s="257"/>
      <c r="E31" s="257"/>
      <c r="F31" s="257"/>
      <c r="G31" s="257"/>
      <c r="H31" s="257"/>
      <c r="I31" s="257"/>
      <c r="J31" s="257"/>
    </row>
    <row r="32" spans="1:10" s="30" customFormat="1" x14ac:dyDescent="0.4">
      <c r="B32" s="258" t="s">
        <v>228</v>
      </c>
      <c r="C32" s="258"/>
      <c r="D32" s="258"/>
      <c r="E32" s="258"/>
      <c r="F32" s="258"/>
      <c r="G32" s="258"/>
      <c r="H32" s="258"/>
      <c r="I32" s="258"/>
      <c r="J32" s="258"/>
    </row>
    <row r="33" spans="1:10" s="30" customFormat="1" x14ac:dyDescent="0.4">
      <c r="C33" s="257" t="s">
        <v>548</v>
      </c>
      <c r="D33" s="257"/>
      <c r="E33" s="257"/>
      <c r="F33" s="257"/>
      <c r="G33" s="257"/>
      <c r="H33" s="257"/>
      <c r="I33" s="257"/>
      <c r="J33" s="257"/>
    </row>
    <row r="34" spans="1:10" s="30" customFormat="1" x14ac:dyDescent="0.4">
      <c r="C34" s="257"/>
      <c r="D34" s="257"/>
      <c r="E34" s="257"/>
      <c r="F34" s="257"/>
      <c r="G34" s="257"/>
      <c r="H34" s="257"/>
      <c r="I34" s="257"/>
      <c r="J34" s="257"/>
    </row>
    <row r="35" spans="1:10" s="28" customFormat="1" x14ac:dyDescent="0.4">
      <c r="B35" s="258" t="s">
        <v>229</v>
      </c>
      <c r="C35" s="258"/>
      <c r="D35" s="258"/>
      <c r="E35" s="258"/>
      <c r="F35" s="258"/>
      <c r="G35" s="258"/>
      <c r="H35" s="258"/>
      <c r="I35" s="258"/>
      <c r="J35" s="258"/>
    </row>
    <row r="36" spans="1:10" s="28" customFormat="1" x14ac:dyDescent="0.4">
      <c r="C36" s="257" t="s">
        <v>276</v>
      </c>
      <c r="D36" s="257"/>
      <c r="E36" s="257"/>
      <c r="F36" s="257"/>
      <c r="G36" s="257"/>
      <c r="H36" s="257"/>
      <c r="I36" s="257"/>
      <c r="J36" s="257"/>
    </row>
    <row r="37" spans="1:10" s="28" customFormat="1" x14ac:dyDescent="0.4">
      <c r="C37" s="257"/>
      <c r="D37" s="257"/>
      <c r="E37" s="257"/>
      <c r="F37" s="257"/>
      <c r="G37" s="257"/>
      <c r="H37" s="257"/>
      <c r="I37" s="257"/>
      <c r="J37" s="257"/>
    </row>
    <row r="38" spans="1:10" s="22" customFormat="1" x14ac:dyDescent="0.4">
      <c r="B38" s="258" t="s">
        <v>230</v>
      </c>
      <c r="C38" s="258"/>
      <c r="D38" s="258"/>
      <c r="E38" s="258"/>
      <c r="F38" s="258"/>
      <c r="G38" s="258"/>
      <c r="H38" s="258"/>
      <c r="I38" s="258"/>
      <c r="J38" s="258"/>
    </row>
    <row r="39" spans="1:10" s="22" customFormat="1" x14ac:dyDescent="0.4">
      <c r="C39" s="257" t="s">
        <v>246</v>
      </c>
      <c r="D39" s="257"/>
      <c r="E39" s="257"/>
      <c r="F39" s="257"/>
      <c r="G39" s="257"/>
      <c r="H39" s="257"/>
      <c r="I39" s="257"/>
      <c r="J39" s="257"/>
    </row>
    <row r="40" spans="1:10" s="22" customFormat="1" x14ac:dyDescent="0.4">
      <c r="C40" s="257"/>
      <c r="D40" s="257"/>
      <c r="E40" s="257"/>
      <c r="F40" s="257"/>
      <c r="G40" s="257"/>
      <c r="H40" s="257"/>
      <c r="I40" s="257"/>
      <c r="J40" s="257"/>
    </row>
    <row r="41" spans="1:10" s="30" customFormat="1" x14ac:dyDescent="0.4">
      <c r="A41" s="30" t="s">
        <v>233</v>
      </c>
      <c r="C41" s="29"/>
      <c r="D41" s="29"/>
      <c r="E41" s="29"/>
      <c r="F41" s="29"/>
      <c r="G41" s="29"/>
      <c r="H41" s="29"/>
      <c r="I41" s="29"/>
      <c r="J41" s="29"/>
    </row>
    <row r="42" spans="1:10" s="30" customFormat="1" x14ac:dyDescent="0.4">
      <c r="B42" s="258" t="s">
        <v>234</v>
      </c>
      <c r="C42" s="258"/>
      <c r="D42" s="258"/>
      <c r="E42" s="258"/>
      <c r="F42" s="258"/>
      <c r="G42" s="258"/>
      <c r="H42" s="258"/>
      <c r="I42" s="258"/>
      <c r="J42" s="258"/>
    </row>
    <row r="43" spans="1:10" s="30" customFormat="1" x14ac:dyDescent="0.4">
      <c r="C43" s="257" t="s">
        <v>384</v>
      </c>
      <c r="D43" s="257"/>
      <c r="E43" s="257"/>
      <c r="F43" s="257"/>
      <c r="G43" s="257"/>
      <c r="H43" s="257"/>
      <c r="I43" s="257"/>
      <c r="J43" s="257"/>
    </row>
    <row r="44" spans="1:10" s="30" customFormat="1" x14ac:dyDescent="0.4">
      <c r="C44" s="257"/>
      <c r="D44" s="257"/>
      <c r="E44" s="257"/>
      <c r="F44" s="257"/>
      <c r="G44" s="257"/>
      <c r="H44" s="257"/>
      <c r="I44" s="257"/>
      <c r="J44" s="257"/>
    </row>
    <row r="45" spans="1:10" s="31" customFormat="1" x14ac:dyDescent="0.4">
      <c r="C45" s="257"/>
      <c r="D45" s="257"/>
      <c r="E45" s="257"/>
      <c r="F45" s="257"/>
      <c r="G45" s="257"/>
      <c r="H45" s="257"/>
      <c r="I45" s="257"/>
      <c r="J45" s="257"/>
    </row>
    <row r="46" spans="1:10" s="31" customFormat="1" x14ac:dyDescent="0.4">
      <c r="C46" s="257"/>
      <c r="D46" s="257"/>
      <c r="E46" s="257"/>
      <c r="F46" s="257"/>
      <c r="G46" s="257"/>
      <c r="H46" s="257"/>
      <c r="I46" s="257"/>
      <c r="J46" s="257"/>
    </row>
    <row r="47" spans="1:10" s="31" customFormat="1" x14ac:dyDescent="0.4">
      <c r="C47" s="257"/>
      <c r="D47" s="257"/>
      <c r="E47" s="257"/>
      <c r="F47" s="257"/>
      <c r="G47" s="257"/>
      <c r="H47" s="257"/>
      <c r="I47" s="257"/>
      <c r="J47" s="257"/>
    </row>
    <row r="48" spans="1:10" s="31" customFormat="1" x14ac:dyDescent="0.4">
      <c r="C48" s="257"/>
      <c r="D48" s="257"/>
      <c r="E48" s="257"/>
      <c r="F48" s="257"/>
      <c r="G48" s="257"/>
      <c r="H48" s="257"/>
      <c r="I48" s="257"/>
      <c r="J48" s="257"/>
    </row>
    <row r="49" spans="1:10" s="31" customFormat="1" x14ac:dyDescent="0.4">
      <c r="C49" s="257"/>
      <c r="D49" s="257"/>
      <c r="E49" s="257"/>
      <c r="F49" s="257"/>
      <c r="G49" s="257"/>
      <c r="H49" s="257"/>
      <c r="I49" s="257"/>
      <c r="J49" s="257"/>
    </row>
    <row r="50" spans="1:10" s="30" customFormat="1" x14ac:dyDescent="0.4">
      <c r="C50" s="257"/>
      <c r="D50" s="257"/>
      <c r="E50" s="257"/>
      <c r="F50" s="257"/>
      <c r="G50" s="257"/>
      <c r="H50" s="257"/>
      <c r="I50" s="257"/>
      <c r="J50" s="257"/>
    </row>
    <row r="51" spans="1:10" s="30" customFormat="1" x14ac:dyDescent="0.4">
      <c r="C51" s="257"/>
      <c r="D51" s="257"/>
      <c r="E51" s="257"/>
      <c r="F51" s="257"/>
      <c r="G51" s="257"/>
      <c r="H51" s="257"/>
      <c r="I51" s="257"/>
      <c r="J51" s="257"/>
    </row>
    <row r="52" spans="1:10" s="30" customFormat="1" x14ac:dyDescent="0.4">
      <c r="B52" s="30" t="s">
        <v>235</v>
      </c>
      <c r="C52" s="29"/>
      <c r="D52" s="29"/>
      <c r="E52" s="29"/>
      <c r="F52" s="29"/>
      <c r="G52" s="29"/>
      <c r="H52" s="29"/>
      <c r="I52" s="29"/>
      <c r="J52" s="29"/>
    </row>
    <row r="53" spans="1:10" s="30" customFormat="1" x14ac:dyDescent="0.4">
      <c r="C53" s="32" t="s">
        <v>122</v>
      </c>
      <c r="D53" s="257" t="s">
        <v>240</v>
      </c>
      <c r="E53" s="257"/>
      <c r="F53" s="257"/>
      <c r="G53" s="257"/>
      <c r="H53" s="257"/>
      <c r="I53" s="257"/>
      <c r="J53" s="257"/>
    </row>
    <row r="54" spans="1:10" s="30" customFormat="1" x14ac:dyDescent="0.4">
      <c r="C54" s="29"/>
      <c r="D54" s="257" t="s">
        <v>241</v>
      </c>
      <c r="E54" s="257"/>
      <c r="F54" s="257"/>
      <c r="G54" s="257"/>
      <c r="H54" s="257"/>
      <c r="I54" s="257"/>
      <c r="J54" s="257"/>
    </row>
    <row r="55" spans="1:10" s="31" customFormat="1" x14ac:dyDescent="0.4">
      <c r="C55" s="32"/>
      <c r="D55" s="257"/>
      <c r="E55" s="257"/>
      <c r="F55" s="257"/>
      <c r="G55" s="257"/>
      <c r="H55" s="257"/>
      <c r="I55" s="257"/>
      <c r="J55" s="257"/>
    </row>
    <row r="56" spans="1:10" s="22" customFormat="1" x14ac:dyDescent="0.4">
      <c r="C56" s="23"/>
      <c r="D56" s="257"/>
      <c r="E56" s="257"/>
      <c r="F56" s="257"/>
      <c r="G56" s="257"/>
      <c r="H56" s="257"/>
      <c r="I56" s="257"/>
      <c r="J56" s="257"/>
    </row>
    <row r="57" spans="1:10" s="30" customFormat="1" x14ac:dyDescent="0.4">
      <c r="C57" s="29" t="s">
        <v>236</v>
      </c>
      <c r="D57" s="257" t="s">
        <v>237</v>
      </c>
      <c r="E57" s="257"/>
      <c r="F57" s="257"/>
      <c r="G57" s="257"/>
      <c r="H57" s="257"/>
      <c r="I57" s="257"/>
      <c r="J57" s="257"/>
    </row>
    <row r="58" spans="1:10" s="30" customFormat="1" x14ac:dyDescent="0.4">
      <c r="C58" s="29"/>
      <c r="D58" s="257" t="s">
        <v>277</v>
      </c>
      <c r="E58" s="257"/>
      <c r="F58" s="257"/>
      <c r="G58" s="257"/>
      <c r="H58" s="257"/>
      <c r="I58" s="257"/>
      <c r="J58" s="257"/>
    </row>
    <row r="59" spans="1:10" s="30" customFormat="1" x14ac:dyDescent="0.4">
      <c r="C59" s="29"/>
      <c r="D59" s="257"/>
      <c r="E59" s="257"/>
      <c r="F59" s="257"/>
      <c r="G59" s="257"/>
      <c r="H59" s="257"/>
      <c r="I59" s="257"/>
      <c r="J59" s="257"/>
    </row>
    <row r="60" spans="1:10" s="31" customFormat="1" x14ac:dyDescent="0.4">
      <c r="C60" s="32" t="s">
        <v>238</v>
      </c>
      <c r="D60" s="257" t="s">
        <v>239</v>
      </c>
      <c r="E60" s="257"/>
      <c r="F60" s="257"/>
      <c r="G60" s="257"/>
      <c r="H60" s="257"/>
      <c r="I60" s="257"/>
      <c r="J60" s="257"/>
    </row>
    <row r="61" spans="1:10" s="31" customFormat="1" x14ac:dyDescent="0.4">
      <c r="C61" s="32"/>
      <c r="D61" s="257" t="s">
        <v>278</v>
      </c>
      <c r="E61" s="257"/>
      <c r="F61" s="257"/>
      <c r="G61" s="257"/>
      <c r="H61" s="257"/>
      <c r="I61" s="257"/>
      <c r="J61" s="257"/>
    </row>
    <row r="62" spans="1:10" s="37" customFormat="1" x14ac:dyDescent="0.4">
      <c r="C62" s="36"/>
      <c r="D62" s="257"/>
      <c r="E62" s="257"/>
      <c r="F62" s="257"/>
      <c r="G62" s="257"/>
      <c r="H62" s="257"/>
      <c r="I62" s="257"/>
      <c r="J62" s="257"/>
    </row>
    <row r="63" spans="1:10" s="31" customFormat="1" x14ac:dyDescent="0.4">
      <c r="C63" s="32"/>
      <c r="D63" s="32"/>
      <c r="E63" s="32"/>
      <c r="F63" s="32"/>
      <c r="G63" s="32"/>
      <c r="H63" s="32"/>
      <c r="I63" s="32"/>
      <c r="J63" s="32"/>
    </row>
    <row r="64" spans="1:10" s="22" customFormat="1" x14ac:dyDescent="0.4">
      <c r="A64" s="22" t="s">
        <v>332</v>
      </c>
      <c r="C64" s="23"/>
      <c r="D64" s="29"/>
      <c r="E64" s="23"/>
      <c r="F64" s="23"/>
      <c r="G64" s="23"/>
      <c r="H64" s="23"/>
      <c r="I64" s="23"/>
      <c r="J64" s="23"/>
    </row>
    <row r="65" spans="1:10" s="22" customFormat="1" x14ac:dyDescent="0.4">
      <c r="B65" s="258" t="s">
        <v>333</v>
      </c>
      <c r="C65" s="258"/>
      <c r="D65" s="258"/>
      <c r="E65" s="258"/>
      <c r="F65" s="258"/>
      <c r="G65" s="258"/>
      <c r="H65" s="258"/>
      <c r="I65" s="258"/>
      <c r="J65" s="258"/>
    </row>
    <row r="66" spans="1:10" s="22" customFormat="1" x14ac:dyDescent="0.4">
      <c r="C66" s="257" t="s">
        <v>360</v>
      </c>
      <c r="D66" s="257"/>
      <c r="E66" s="257"/>
      <c r="F66" s="257"/>
      <c r="G66" s="257"/>
      <c r="H66" s="257"/>
      <c r="I66" s="257"/>
      <c r="J66" s="257"/>
    </row>
    <row r="67" spans="1:10" s="21" customFormat="1" x14ac:dyDescent="0.4">
      <c r="B67" s="257" t="s">
        <v>334</v>
      </c>
      <c r="C67" s="257"/>
      <c r="D67" s="257"/>
      <c r="E67" s="257"/>
      <c r="F67" s="257"/>
      <c r="G67" s="257"/>
      <c r="H67" s="257"/>
      <c r="I67" s="257"/>
      <c r="J67" s="257"/>
    </row>
    <row r="68" spans="1:10" s="22" customFormat="1" x14ac:dyDescent="0.4">
      <c r="C68" s="257" t="s">
        <v>361</v>
      </c>
      <c r="D68" s="257"/>
      <c r="E68" s="257"/>
      <c r="F68" s="257"/>
      <c r="G68" s="257"/>
      <c r="H68" s="257"/>
      <c r="I68" s="257"/>
      <c r="J68" s="257"/>
    </row>
    <row r="69" spans="1:10" s="22" customFormat="1" ht="18.75" customHeight="1" x14ac:dyDescent="0.4">
      <c r="B69" s="23"/>
      <c r="C69" s="257"/>
      <c r="D69" s="257"/>
      <c r="E69" s="257"/>
      <c r="F69" s="257"/>
      <c r="G69" s="257"/>
      <c r="H69" s="257"/>
      <c r="I69" s="257"/>
      <c r="J69" s="257"/>
    </row>
    <row r="70" spans="1:10" s="25" customFormat="1" ht="18.75" customHeight="1" x14ac:dyDescent="0.4">
      <c r="B70" s="257" t="s">
        <v>213</v>
      </c>
      <c r="C70" s="257"/>
      <c r="D70" s="257"/>
      <c r="E70" s="257"/>
      <c r="F70" s="257"/>
      <c r="G70" s="257"/>
      <c r="H70" s="257"/>
      <c r="I70" s="257"/>
      <c r="J70" s="257"/>
    </row>
    <row r="71" spans="1:10" s="25" customFormat="1" ht="18.75" customHeight="1" x14ac:dyDescent="0.4">
      <c r="B71" s="26"/>
      <c r="C71" s="257" t="s">
        <v>549</v>
      </c>
      <c r="D71" s="257"/>
      <c r="E71" s="257"/>
      <c r="F71" s="257"/>
      <c r="G71" s="257"/>
      <c r="H71" s="257"/>
      <c r="I71" s="257"/>
      <c r="J71" s="257"/>
    </row>
    <row r="72" spans="1:10" s="107" customFormat="1" ht="18.75" customHeight="1" x14ac:dyDescent="0.4">
      <c r="B72" s="106"/>
      <c r="C72" s="106"/>
      <c r="D72" s="106"/>
      <c r="E72" s="106"/>
      <c r="F72" s="106"/>
      <c r="G72" s="106"/>
      <c r="H72" s="106"/>
      <c r="I72" s="106"/>
      <c r="J72" s="106"/>
    </row>
    <row r="73" spans="1:10" x14ac:dyDescent="0.4">
      <c r="A73" t="s">
        <v>231</v>
      </c>
    </row>
    <row r="74" spans="1:10" x14ac:dyDescent="0.4">
      <c r="B74" s="257" t="s">
        <v>550</v>
      </c>
      <c r="C74" s="257"/>
      <c r="D74" s="257"/>
      <c r="E74" s="257"/>
      <c r="F74" s="257"/>
      <c r="G74" s="257"/>
      <c r="H74" s="257"/>
      <c r="I74" s="257"/>
      <c r="J74" s="257"/>
    </row>
    <row r="75" spans="1:10" s="20" customFormat="1" x14ac:dyDescent="0.4">
      <c r="B75" s="257"/>
      <c r="C75" s="257"/>
      <c r="D75" s="257"/>
      <c r="E75" s="257"/>
      <c r="F75" s="257"/>
      <c r="G75" s="257"/>
      <c r="H75" s="257"/>
      <c r="I75" s="257"/>
      <c r="J75" s="257"/>
    </row>
    <row r="76" spans="1:10" x14ac:dyDescent="0.4">
      <c r="B76" s="257"/>
      <c r="C76" s="257"/>
      <c r="D76" s="257"/>
      <c r="E76" s="257"/>
      <c r="F76" s="257"/>
      <c r="G76" s="257"/>
      <c r="H76" s="257"/>
      <c r="I76" s="257"/>
      <c r="J76" s="257"/>
    </row>
    <row r="77" spans="1:10" x14ac:dyDescent="0.4">
      <c r="B77" s="257"/>
      <c r="C77" s="257"/>
      <c r="D77" s="257"/>
      <c r="E77" s="257"/>
      <c r="F77" s="257"/>
      <c r="G77" s="257"/>
      <c r="H77" s="257"/>
      <c r="I77" s="257"/>
      <c r="J77" s="257"/>
    </row>
    <row r="78" spans="1:10" x14ac:dyDescent="0.4">
      <c r="B78" s="257" t="s">
        <v>337</v>
      </c>
      <c r="C78" s="257"/>
      <c r="D78" s="257"/>
      <c r="E78" s="257"/>
      <c r="F78" s="257"/>
      <c r="G78" s="257"/>
      <c r="H78" s="257"/>
      <c r="I78" s="257"/>
      <c r="J78" s="257"/>
    </row>
    <row r="79" spans="1:10" x14ac:dyDescent="0.4">
      <c r="B79" s="257"/>
      <c r="C79" s="257"/>
      <c r="D79" s="257"/>
      <c r="E79" s="257"/>
      <c r="F79" s="257"/>
      <c r="G79" s="257"/>
      <c r="H79" s="257"/>
      <c r="I79" s="257"/>
      <c r="J79" s="257"/>
    </row>
    <row r="80" spans="1:10" x14ac:dyDescent="0.4">
      <c r="B80" t="s">
        <v>118</v>
      </c>
      <c r="C80" s="257" t="s">
        <v>362</v>
      </c>
      <c r="D80" s="257"/>
      <c r="E80" s="258"/>
      <c r="F80" s="258"/>
      <c r="G80" s="258"/>
      <c r="H80" s="258"/>
      <c r="I80" s="258"/>
      <c r="J80" s="258"/>
    </row>
    <row r="81" spans="1:10" x14ac:dyDescent="0.4">
      <c r="C81" s="258"/>
      <c r="D81" s="258"/>
      <c r="E81" s="258"/>
      <c r="F81" s="258"/>
      <c r="G81" s="258"/>
      <c r="H81" s="258"/>
      <c r="I81" s="258"/>
      <c r="J81" s="258"/>
    </row>
    <row r="82" spans="1:10" x14ac:dyDescent="0.4">
      <c r="B82" t="s">
        <v>118</v>
      </c>
      <c r="C82" s="257" t="s">
        <v>199</v>
      </c>
      <c r="D82" s="257"/>
      <c r="E82" s="257"/>
      <c r="F82" s="257"/>
      <c r="G82" s="257"/>
      <c r="H82" s="257"/>
      <c r="I82" s="257"/>
      <c r="J82" s="257"/>
    </row>
    <row r="83" spans="1:10" x14ac:dyDescent="0.4">
      <c r="C83" s="257"/>
      <c r="D83" s="257"/>
      <c r="E83" s="257"/>
      <c r="F83" s="257"/>
      <c r="G83" s="257"/>
      <c r="H83" s="257"/>
      <c r="I83" s="257"/>
      <c r="J83" s="257"/>
    </row>
    <row r="84" spans="1:10" x14ac:dyDescent="0.4">
      <c r="B84" t="s">
        <v>118</v>
      </c>
      <c r="C84" s="257" t="s">
        <v>198</v>
      </c>
      <c r="D84" s="257"/>
      <c r="E84" s="257"/>
      <c r="F84" s="257"/>
      <c r="G84" s="257"/>
      <c r="H84" s="257"/>
      <c r="I84" s="257"/>
      <c r="J84" s="257"/>
    </row>
    <row r="85" spans="1:10" x14ac:dyDescent="0.4">
      <c r="C85" s="257"/>
      <c r="D85" s="257"/>
      <c r="E85" s="257"/>
      <c r="F85" s="257"/>
      <c r="G85" s="257"/>
      <c r="H85" s="257"/>
      <c r="I85" s="257"/>
      <c r="J85" s="257"/>
    </row>
    <row r="87" spans="1:10" x14ac:dyDescent="0.4">
      <c r="A87" t="s">
        <v>232</v>
      </c>
    </row>
    <row r="88" spans="1:10" s="21" customFormat="1" x14ac:dyDescent="0.4">
      <c r="B88" s="258" t="s">
        <v>207</v>
      </c>
      <c r="C88" s="258"/>
      <c r="D88" s="258"/>
      <c r="E88" s="258"/>
      <c r="F88" s="258"/>
      <c r="G88" s="258"/>
      <c r="H88" s="258"/>
      <c r="I88" s="258"/>
      <c r="J88" s="258"/>
    </row>
    <row r="89" spans="1:10" s="21" customFormat="1" x14ac:dyDescent="0.4">
      <c r="C89" s="257" t="s">
        <v>363</v>
      </c>
      <c r="D89" s="257"/>
      <c r="E89" s="257"/>
      <c r="F89" s="257"/>
      <c r="G89" s="257"/>
      <c r="H89" s="257"/>
      <c r="I89" s="257"/>
      <c r="J89" s="257"/>
    </row>
    <row r="90" spans="1:10" s="21" customFormat="1" x14ac:dyDescent="0.4">
      <c r="C90" s="257"/>
      <c r="D90" s="257"/>
      <c r="E90" s="257"/>
      <c r="F90" s="257"/>
      <c r="G90" s="257"/>
      <c r="H90" s="257"/>
      <c r="I90" s="257"/>
      <c r="J90" s="257"/>
    </row>
    <row r="91" spans="1:10" s="21" customFormat="1" x14ac:dyDescent="0.4">
      <c r="C91" s="257"/>
      <c r="D91" s="257"/>
      <c r="E91" s="257"/>
      <c r="F91" s="257"/>
      <c r="G91" s="257"/>
      <c r="H91" s="257"/>
      <c r="I91" s="257"/>
      <c r="J91" s="257"/>
    </row>
    <row r="92" spans="1:10" s="22" customFormat="1" x14ac:dyDescent="0.4">
      <c r="C92" s="257"/>
      <c r="D92" s="257"/>
      <c r="E92" s="257"/>
      <c r="F92" s="257"/>
      <c r="G92" s="257"/>
      <c r="H92" s="257"/>
      <c r="I92" s="257"/>
      <c r="J92" s="257"/>
    </row>
    <row r="93" spans="1:10" s="21" customFormat="1" x14ac:dyDescent="0.4">
      <c r="C93" s="257"/>
      <c r="D93" s="257"/>
      <c r="E93" s="257"/>
      <c r="F93" s="257"/>
      <c r="G93" s="257"/>
      <c r="H93" s="257"/>
      <c r="I93" s="257"/>
      <c r="J93" s="257"/>
    </row>
    <row r="94" spans="1:10" s="21" customFormat="1" x14ac:dyDescent="0.4">
      <c r="C94" s="257"/>
      <c r="D94" s="257"/>
      <c r="E94" s="257"/>
      <c r="F94" s="257"/>
      <c r="G94" s="257"/>
      <c r="H94" s="257"/>
      <c r="I94" s="257"/>
      <c r="J94" s="257"/>
    </row>
    <row r="95" spans="1:10" s="21" customFormat="1" x14ac:dyDescent="0.4">
      <c r="C95" s="257"/>
      <c r="D95" s="257"/>
      <c r="E95" s="257"/>
      <c r="F95" s="257"/>
      <c r="G95" s="257"/>
      <c r="H95" s="257"/>
      <c r="I95" s="257"/>
      <c r="J95" s="257"/>
    </row>
    <row r="96" spans="1:10" x14ac:dyDescent="0.4">
      <c r="B96" s="258" t="s">
        <v>281</v>
      </c>
      <c r="C96" s="258"/>
      <c r="D96" s="258"/>
      <c r="E96" s="258"/>
      <c r="F96" s="258"/>
      <c r="G96" s="258"/>
      <c r="H96" s="258"/>
      <c r="I96" s="258"/>
      <c r="J96" s="258"/>
    </row>
    <row r="97" spans="1:10" x14ac:dyDescent="0.4">
      <c r="A97" s="18"/>
      <c r="B97" s="18"/>
      <c r="C97" s="257" t="s">
        <v>364</v>
      </c>
      <c r="D97" s="257"/>
      <c r="E97" s="257"/>
      <c r="F97" s="257"/>
      <c r="G97" s="257"/>
      <c r="H97" s="257"/>
      <c r="I97" s="257"/>
      <c r="J97" s="257"/>
    </row>
    <row r="98" spans="1:10" s="107" customFormat="1" x14ac:dyDescent="0.4">
      <c r="A98" s="18"/>
      <c r="B98" s="18"/>
      <c r="C98" s="257"/>
      <c r="D98" s="257"/>
      <c r="E98" s="257"/>
      <c r="F98" s="257"/>
      <c r="G98" s="257"/>
      <c r="H98" s="257"/>
      <c r="I98" s="257"/>
      <c r="J98" s="257"/>
    </row>
    <row r="99" spans="1:10" s="107" customFormat="1" x14ac:dyDescent="0.4">
      <c r="A99" s="18"/>
      <c r="B99" s="18"/>
      <c r="C99" s="257"/>
      <c r="D99" s="257"/>
      <c r="E99" s="257"/>
      <c r="F99" s="257"/>
      <c r="G99" s="257"/>
      <c r="H99" s="257"/>
      <c r="I99" s="257"/>
      <c r="J99" s="257"/>
    </row>
    <row r="100" spans="1:10" x14ac:dyDescent="0.4">
      <c r="C100" s="257"/>
      <c r="D100" s="257"/>
      <c r="E100" s="257"/>
      <c r="F100" s="257"/>
      <c r="G100" s="257"/>
      <c r="H100" s="257"/>
      <c r="I100" s="257"/>
      <c r="J100" s="257"/>
    </row>
    <row r="101" spans="1:10" x14ac:dyDescent="0.4">
      <c r="C101" s="257"/>
      <c r="D101" s="257"/>
      <c r="E101" s="257"/>
      <c r="F101" s="257"/>
      <c r="G101" s="257"/>
      <c r="H101" s="257"/>
      <c r="I101" s="257"/>
      <c r="J101" s="257"/>
    </row>
    <row r="102" spans="1:10" s="107" customFormat="1" x14ac:dyDescent="0.4">
      <c r="B102" s="258" t="s">
        <v>368</v>
      </c>
      <c r="C102" s="258"/>
      <c r="D102" s="258"/>
      <c r="E102" s="258"/>
      <c r="F102" s="258"/>
      <c r="G102" s="258"/>
      <c r="H102" s="258"/>
      <c r="I102" s="258"/>
      <c r="J102" s="258"/>
    </row>
    <row r="103" spans="1:10" s="107" customFormat="1" x14ac:dyDescent="0.4">
      <c r="C103" s="257" t="s">
        <v>389</v>
      </c>
      <c r="D103" s="257"/>
      <c r="E103" s="257"/>
      <c r="F103" s="257"/>
      <c r="G103" s="257"/>
      <c r="H103" s="257"/>
      <c r="I103" s="257"/>
      <c r="J103" s="257"/>
    </row>
    <row r="104" spans="1:10" s="112" customFormat="1" x14ac:dyDescent="0.4">
      <c r="C104" s="257"/>
      <c r="D104" s="257"/>
      <c r="E104" s="257"/>
      <c r="F104" s="257"/>
      <c r="G104" s="257"/>
      <c r="H104" s="257"/>
      <c r="I104" s="257"/>
      <c r="J104" s="257"/>
    </row>
    <row r="105" spans="1:10" s="112" customFormat="1" x14ac:dyDescent="0.4">
      <c r="C105" s="257"/>
      <c r="D105" s="257"/>
      <c r="E105" s="257"/>
      <c r="F105" s="257"/>
      <c r="G105" s="257"/>
      <c r="H105" s="257"/>
      <c r="I105" s="257"/>
      <c r="J105" s="257"/>
    </row>
    <row r="106" spans="1:10" s="112" customFormat="1" x14ac:dyDescent="0.4">
      <c r="C106" s="257"/>
      <c r="D106" s="257"/>
      <c r="E106" s="257"/>
      <c r="F106" s="257"/>
      <c r="G106" s="257"/>
      <c r="H106" s="257"/>
      <c r="I106" s="257"/>
      <c r="J106" s="257"/>
    </row>
    <row r="107" spans="1:10" s="107" customFormat="1" x14ac:dyDescent="0.4">
      <c r="C107" s="257"/>
      <c r="D107" s="257"/>
      <c r="E107" s="257"/>
      <c r="F107" s="257"/>
      <c r="G107" s="257"/>
      <c r="H107" s="257"/>
      <c r="I107" s="257"/>
      <c r="J107" s="257"/>
    </row>
    <row r="108" spans="1:10" s="112" customFormat="1" x14ac:dyDescent="0.4">
      <c r="B108" s="258" t="s">
        <v>390</v>
      </c>
      <c r="C108" s="258"/>
      <c r="D108" s="258"/>
      <c r="E108" s="258"/>
      <c r="F108" s="258"/>
      <c r="G108" s="258"/>
      <c r="H108" s="258"/>
      <c r="I108" s="258"/>
      <c r="J108" s="258"/>
    </row>
    <row r="109" spans="1:10" s="112" customFormat="1" x14ac:dyDescent="0.4">
      <c r="C109" s="257" t="s">
        <v>582</v>
      </c>
      <c r="D109" s="257"/>
      <c r="E109" s="257"/>
      <c r="F109" s="257"/>
      <c r="G109" s="257"/>
      <c r="H109" s="257"/>
      <c r="I109" s="257"/>
      <c r="J109" s="257"/>
    </row>
    <row r="110" spans="1:10" s="112" customFormat="1" x14ac:dyDescent="0.4">
      <c r="C110" s="257"/>
      <c r="D110" s="257"/>
      <c r="E110" s="257"/>
      <c r="F110" s="257"/>
      <c r="G110" s="257"/>
      <c r="H110" s="257"/>
      <c r="I110" s="257"/>
      <c r="J110" s="257"/>
    </row>
    <row r="111" spans="1:10" x14ac:dyDescent="0.4">
      <c r="B111" s="258" t="s">
        <v>391</v>
      </c>
      <c r="C111" s="258"/>
      <c r="D111" s="258"/>
      <c r="E111" s="258"/>
      <c r="F111" s="258"/>
      <c r="G111" s="258"/>
      <c r="H111" s="258"/>
      <c r="I111" s="258"/>
      <c r="J111" s="258"/>
    </row>
    <row r="112" spans="1:10" x14ac:dyDescent="0.4">
      <c r="C112" s="257" t="s">
        <v>335</v>
      </c>
      <c r="D112" s="257"/>
      <c r="E112" s="257"/>
      <c r="F112" s="257"/>
      <c r="G112" s="257"/>
      <c r="H112" s="257"/>
      <c r="I112" s="257"/>
      <c r="J112" s="257"/>
    </row>
    <row r="113" spans="3:10" x14ac:dyDescent="0.4">
      <c r="C113" s="257"/>
      <c r="D113" s="257"/>
      <c r="E113" s="257"/>
      <c r="F113" s="257"/>
      <c r="G113" s="257"/>
      <c r="H113" s="257"/>
      <c r="I113" s="257"/>
      <c r="J113" s="257"/>
    </row>
    <row r="114" spans="3:10" x14ac:dyDescent="0.4">
      <c r="C114" s="257"/>
      <c r="D114" s="257"/>
      <c r="E114" s="257"/>
      <c r="F114" s="257"/>
      <c r="G114" s="257"/>
      <c r="H114" s="257"/>
      <c r="I114" s="257"/>
      <c r="J114" s="257"/>
    </row>
  </sheetData>
  <mergeCells count="55">
    <mergeCell ref="C109:J110"/>
    <mergeCell ref="B111:J111"/>
    <mergeCell ref="B96:J96"/>
    <mergeCell ref="B102:J102"/>
    <mergeCell ref="C112:J114"/>
    <mergeCell ref="C103:J107"/>
    <mergeCell ref="B108:J108"/>
    <mergeCell ref="B88:J88"/>
    <mergeCell ref="D58:J59"/>
    <mergeCell ref="D60:J60"/>
    <mergeCell ref="C97:J101"/>
    <mergeCell ref="C89:J95"/>
    <mergeCell ref="C84:J85"/>
    <mergeCell ref="C82:J83"/>
    <mergeCell ref="B70:J70"/>
    <mergeCell ref="C71:J71"/>
    <mergeCell ref="B78:J79"/>
    <mergeCell ref="C80:J81"/>
    <mergeCell ref="B74:J77"/>
    <mergeCell ref="C10:J10"/>
    <mergeCell ref="D57:J57"/>
    <mergeCell ref="C43:J51"/>
    <mergeCell ref="D54:J56"/>
    <mergeCell ref="C36:J37"/>
    <mergeCell ref="B42:J42"/>
    <mergeCell ref="D53:J53"/>
    <mergeCell ref="B35:J35"/>
    <mergeCell ref="C11:J12"/>
    <mergeCell ref="C23:J24"/>
    <mergeCell ref="B28:J28"/>
    <mergeCell ref="A21:J21"/>
    <mergeCell ref="C26:J27"/>
    <mergeCell ref="B32:J32"/>
    <mergeCell ref="B25:J25"/>
    <mergeCell ref="C33:J34"/>
    <mergeCell ref="B22:J22"/>
    <mergeCell ref="A14:J14"/>
    <mergeCell ref="B17:J17"/>
    <mergeCell ref="B15:J15"/>
    <mergeCell ref="C16:J16"/>
    <mergeCell ref="C18:J19"/>
    <mergeCell ref="B4:J4"/>
    <mergeCell ref="A3:J3"/>
    <mergeCell ref="C5:J5"/>
    <mergeCell ref="C7:J8"/>
    <mergeCell ref="B9:J9"/>
    <mergeCell ref="B6:J6"/>
    <mergeCell ref="C39:J40"/>
    <mergeCell ref="C29:J31"/>
    <mergeCell ref="C66:J66"/>
    <mergeCell ref="B67:J67"/>
    <mergeCell ref="C68:J69"/>
    <mergeCell ref="B38:J38"/>
    <mergeCell ref="B65:J65"/>
    <mergeCell ref="D61:J62"/>
  </mergeCells>
  <phoneticPr fontId="2"/>
  <pageMargins left="0.70866141732283472" right="0.70866141732283472" top="0.74803149606299213" bottom="0.74803149606299213" header="0.31496062992125984" footer="0.31496062992125984"/>
  <pageSetup paperSize="9"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8ED4E-79B7-42F6-8B78-A0EFABEAAB0F}">
  <dimension ref="A1:J129"/>
  <sheetViews>
    <sheetView workbookViewId="0">
      <selection activeCell="A114" sqref="A114:J114"/>
    </sheetView>
  </sheetViews>
  <sheetFormatPr defaultRowHeight="18.75" x14ac:dyDescent="0.4"/>
  <cols>
    <col min="1" max="2" width="2.75" style="3" customWidth="1"/>
    <col min="3" max="16384" width="9" style="3"/>
  </cols>
  <sheetData>
    <row r="1" spans="1:10" x14ac:dyDescent="0.4">
      <c r="A1" s="272" t="s">
        <v>381</v>
      </c>
      <c r="B1" s="272"/>
      <c r="C1" s="272"/>
      <c r="D1" s="272"/>
      <c r="E1" s="272"/>
      <c r="F1" s="272"/>
      <c r="G1" s="272"/>
      <c r="H1" s="272"/>
      <c r="I1" s="272"/>
      <c r="J1" s="272"/>
    </row>
    <row r="2" spans="1:10" x14ac:dyDescent="0.4">
      <c r="A2" s="277" t="s">
        <v>440</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4"/>
      <c r="B4" s="275" t="s">
        <v>0</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4"/>
      <c r="B6" s="275" t="s">
        <v>290</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4"/>
      <c r="B8" s="275" t="s">
        <v>170</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4"/>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4"/>
      <c r="B12" s="275" t="s">
        <v>571</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4"/>
      <c r="B14" s="270" t="s">
        <v>439</v>
      </c>
      <c r="C14" s="270"/>
      <c r="D14" s="270"/>
      <c r="E14" s="270"/>
      <c r="F14" s="270"/>
      <c r="G14" s="270"/>
      <c r="H14" s="270"/>
      <c r="I14" s="270"/>
      <c r="J14" s="271"/>
    </row>
    <row r="15" spans="1:10" x14ac:dyDescent="0.4">
      <c r="A15" s="4"/>
      <c r="B15" s="270"/>
      <c r="C15" s="270"/>
      <c r="D15" s="270"/>
      <c r="E15" s="270"/>
      <c r="F15" s="270"/>
      <c r="G15" s="270"/>
      <c r="H15" s="270"/>
      <c r="I15" s="270"/>
      <c r="J15" s="271"/>
    </row>
    <row r="16" spans="1:10" x14ac:dyDescent="0.4">
      <c r="A16" s="4"/>
      <c r="B16" s="275" t="s">
        <v>221</v>
      </c>
      <c r="C16" s="275"/>
      <c r="D16" s="275"/>
      <c r="E16" s="275"/>
      <c r="F16" s="275"/>
      <c r="G16" s="275"/>
      <c r="H16" s="275"/>
      <c r="I16" s="275"/>
      <c r="J16" s="276"/>
    </row>
    <row r="17" spans="1:10" x14ac:dyDescent="0.4">
      <c r="A17" s="274" t="s">
        <v>119</v>
      </c>
      <c r="B17" s="275"/>
      <c r="C17" s="275"/>
      <c r="D17" s="275"/>
      <c r="E17" s="275"/>
      <c r="F17" s="275"/>
      <c r="G17" s="275"/>
      <c r="H17" s="275"/>
      <c r="I17" s="275"/>
      <c r="J17" s="276"/>
    </row>
    <row r="18" spans="1:10" ht="18.75" customHeight="1" x14ac:dyDescent="0.4">
      <c r="A18" s="4"/>
      <c r="B18" s="2" t="s">
        <v>122</v>
      </c>
      <c r="C18" s="270" t="s">
        <v>209</v>
      </c>
      <c r="D18" s="270"/>
      <c r="E18" s="270"/>
      <c r="F18" s="270"/>
      <c r="G18" s="270"/>
      <c r="H18" s="270"/>
      <c r="I18" s="270"/>
      <c r="J18" s="270"/>
    </row>
    <row r="19" spans="1:10" x14ac:dyDescent="0.4">
      <c r="A19" s="4"/>
      <c r="B19" s="2" t="s">
        <v>123</v>
      </c>
      <c r="C19" s="275" t="s">
        <v>171</v>
      </c>
      <c r="D19" s="275"/>
      <c r="E19" s="275"/>
      <c r="F19" s="275"/>
      <c r="G19" s="275"/>
      <c r="H19" s="275"/>
      <c r="I19" s="275"/>
      <c r="J19" s="276"/>
    </row>
    <row r="20" spans="1:10" x14ac:dyDescent="0.4">
      <c r="A20" s="4"/>
      <c r="B20" s="2" t="s">
        <v>124</v>
      </c>
      <c r="C20" s="275" t="s">
        <v>155</v>
      </c>
      <c r="D20" s="275"/>
      <c r="E20" s="275"/>
      <c r="F20" s="275"/>
      <c r="G20" s="275"/>
      <c r="H20" s="275"/>
      <c r="I20" s="275"/>
      <c r="J20" s="276"/>
    </row>
    <row r="21" spans="1:10" x14ac:dyDescent="0.4">
      <c r="A21" s="4"/>
      <c r="B21" s="2"/>
      <c r="C21" s="275" t="s">
        <v>172</v>
      </c>
      <c r="D21" s="275"/>
      <c r="E21" s="275"/>
      <c r="F21" s="275"/>
      <c r="G21" s="275"/>
      <c r="H21" s="275"/>
      <c r="I21" s="275"/>
      <c r="J21" s="276"/>
    </row>
    <row r="22" spans="1:10" s="22" customFormat="1" x14ac:dyDescent="0.4">
      <c r="A22" s="24"/>
      <c r="B22" s="1" t="s">
        <v>208</v>
      </c>
      <c r="C22" s="270" t="s">
        <v>211</v>
      </c>
      <c r="D22" s="270"/>
      <c r="E22" s="270"/>
      <c r="F22" s="270"/>
      <c r="G22" s="270"/>
      <c r="H22" s="270"/>
      <c r="I22" s="270"/>
      <c r="J22" s="271"/>
    </row>
    <row r="23" spans="1:10" s="22" customFormat="1" x14ac:dyDescent="0.4">
      <c r="A23" s="24"/>
      <c r="B23" s="1"/>
      <c r="C23" s="270"/>
      <c r="D23" s="270"/>
      <c r="E23" s="270"/>
      <c r="F23" s="270"/>
      <c r="G23" s="270"/>
      <c r="H23" s="270"/>
      <c r="I23" s="270"/>
      <c r="J23" s="271"/>
    </row>
    <row r="24" spans="1:10" x14ac:dyDescent="0.4">
      <c r="A24" s="5"/>
      <c r="B24" s="27" t="s">
        <v>210</v>
      </c>
      <c r="C24" s="282" t="s">
        <v>148</v>
      </c>
      <c r="D24" s="282"/>
      <c r="E24" s="282"/>
      <c r="F24" s="282"/>
      <c r="G24" s="282"/>
      <c r="H24" s="282"/>
      <c r="I24" s="282"/>
      <c r="J24" s="283"/>
    </row>
    <row r="27" spans="1:10" x14ac:dyDescent="0.4">
      <c r="A27" s="277" t="s">
        <v>438</v>
      </c>
      <c r="B27" s="278"/>
      <c r="C27" s="278"/>
      <c r="D27" s="278"/>
      <c r="E27" s="278"/>
      <c r="F27" s="278"/>
      <c r="G27" s="278"/>
      <c r="H27" s="278"/>
      <c r="I27" s="278"/>
      <c r="J27" s="279"/>
    </row>
    <row r="28" spans="1:10" x14ac:dyDescent="0.4">
      <c r="A28" s="274" t="s">
        <v>120</v>
      </c>
      <c r="B28" s="275"/>
      <c r="C28" s="275"/>
      <c r="D28" s="275"/>
      <c r="E28" s="275"/>
      <c r="F28" s="275"/>
      <c r="G28" s="275"/>
      <c r="H28" s="275"/>
      <c r="I28" s="275"/>
      <c r="J28" s="276"/>
    </row>
    <row r="29" spans="1:10" x14ac:dyDescent="0.4">
      <c r="A29" s="4"/>
      <c r="B29" s="275" t="s">
        <v>0</v>
      </c>
      <c r="C29" s="275"/>
      <c r="D29" s="275"/>
      <c r="E29" s="275"/>
      <c r="F29" s="275"/>
      <c r="G29" s="275"/>
      <c r="H29" s="275"/>
      <c r="I29" s="275"/>
      <c r="J29" s="276"/>
    </row>
    <row r="30" spans="1:10" x14ac:dyDescent="0.4">
      <c r="A30" s="274" t="s">
        <v>126</v>
      </c>
      <c r="B30" s="275"/>
      <c r="C30" s="275"/>
      <c r="D30" s="275"/>
      <c r="E30" s="275"/>
      <c r="F30" s="275"/>
      <c r="G30" s="275"/>
      <c r="H30" s="275"/>
      <c r="I30" s="275"/>
      <c r="J30" s="276"/>
    </row>
    <row r="31" spans="1:10" x14ac:dyDescent="0.4">
      <c r="A31" s="4"/>
      <c r="B31" s="275" t="s">
        <v>290</v>
      </c>
      <c r="C31" s="275"/>
      <c r="D31" s="275"/>
      <c r="E31" s="275"/>
      <c r="F31" s="275"/>
      <c r="G31" s="275"/>
      <c r="H31" s="275"/>
      <c r="I31" s="275"/>
      <c r="J31" s="276"/>
    </row>
    <row r="32" spans="1:10" x14ac:dyDescent="0.4">
      <c r="A32" s="274" t="s">
        <v>149</v>
      </c>
      <c r="B32" s="275"/>
      <c r="C32" s="275"/>
      <c r="D32" s="275"/>
      <c r="E32" s="275"/>
      <c r="F32" s="275"/>
      <c r="G32" s="275"/>
      <c r="H32" s="275"/>
      <c r="I32" s="275"/>
      <c r="J32" s="276"/>
    </row>
    <row r="33" spans="1:10" x14ac:dyDescent="0.4">
      <c r="A33" s="4"/>
      <c r="B33" s="275" t="s">
        <v>170</v>
      </c>
      <c r="C33" s="275"/>
      <c r="D33" s="275"/>
      <c r="E33" s="275"/>
      <c r="F33" s="275"/>
      <c r="G33" s="275"/>
      <c r="H33" s="275"/>
      <c r="I33" s="275"/>
      <c r="J33" s="276"/>
    </row>
    <row r="34" spans="1:10" x14ac:dyDescent="0.4">
      <c r="A34" s="274" t="s">
        <v>150</v>
      </c>
      <c r="B34" s="275"/>
      <c r="C34" s="275"/>
      <c r="D34" s="275"/>
      <c r="E34" s="275"/>
      <c r="F34" s="275"/>
      <c r="G34" s="275"/>
      <c r="H34" s="275"/>
      <c r="I34" s="275"/>
      <c r="J34" s="276"/>
    </row>
    <row r="35" spans="1:10" x14ac:dyDescent="0.4">
      <c r="A35" s="4"/>
      <c r="B35" s="275" t="s">
        <v>151</v>
      </c>
      <c r="C35" s="275"/>
      <c r="D35" s="275"/>
      <c r="E35" s="275"/>
      <c r="F35" s="275"/>
      <c r="G35" s="275"/>
      <c r="H35" s="275"/>
      <c r="I35" s="275"/>
      <c r="J35" s="276"/>
    </row>
    <row r="36" spans="1:10" x14ac:dyDescent="0.4">
      <c r="A36" s="274" t="s">
        <v>127</v>
      </c>
      <c r="B36" s="275"/>
      <c r="C36" s="275"/>
      <c r="D36" s="275"/>
      <c r="E36" s="275"/>
      <c r="F36" s="275"/>
      <c r="G36" s="275"/>
      <c r="H36" s="275"/>
      <c r="I36" s="275"/>
      <c r="J36" s="276"/>
    </row>
    <row r="37" spans="1:10" x14ac:dyDescent="0.4">
      <c r="A37" s="4"/>
      <c r="B37" s="275" t="s">
        <v>572</v>
      </c>
      <c r="C37" s="275"/>
      <c r="D37" s="275"/>
      <c r="E37" s="275"/>
      <c r="F37" s="275"/>
      <c r="G37" s="275"/>
      <c r="H37" s="275"/>
      <c r="I37" s="275"/>
      <c r="J37" s="276"/>
    </row>
    <row r="38" spans="1:10" x14ac:dyDescent="0.4">
      <c r="A38" s="274" t="s">
        <v>121</v>
      </c>
      <c r="B38" s="275"/>
      <c r="C38" s="275"/>
      <c r="D38" s="275"/>
      <c r="E38" s="275"/>
      <c r="F38" s="275"/>
      <c r="G38" s="275"/>
      <c r="H38" s="275"/>
      <c r="I38" s="275"/>
      <c r="J38" s="276"/>
    </row>
    <row r="39" spans="1:10" ht="18.75" customHeight="1" x14ac:dyDescent="0.4">
      <c r="A39" s="4"/>
      <c r="B39" s="270" t="s">
        <v>437</v>
      </c>
      <c r="C39" s="270"/>
      <c r="D39" s="270"/>
      <c r="E39" s="270"/>
      <c r="F39" s="270"/>
      <c r="G39" s="270"/>
      <c r="H39" s="270"/>
      <c r="I39" s="270"/>
      <c r="J39" s="271"/>
    </row>
    <row r="40" spans="1:10" x14ac:dyDescent="0.4">
      <c r="A40" s="4"/>
      <c r="B40" s="270"/>
      <c r="C40" s="270"/>
      <c r="D40" s="270"/>
      <c r="E40" s="270"/>
      <c r="F40" s="270"/>
      <c r="G40" s="270"/>
      <c r="H40" s="270"/>
      <c r="I40" s="270"/>
      <c r="J40" s="271"/>
    </row>
    <row r="41" spans="1:10" x14ac:dyDescent="0.4">
      <c r="A41" s="4"/>
      <c r="B41" s="275" t="s">
        <v>221</v>
      </c>
      <c r="C41" s="275"/>
      <c r="D41" s="275"/>
      <c r="E41" s="275"/>
      <c r="F41" s="275"/>
      <c r="G41" s="275"/>
      <c r="H41" s="275"/>
      <c r="I41" s="275"/>
      <c r="J41" s="276"/>
    </row>
    <row r="42" spans="1:10" ht="18.75" customHeight="1" x14ac:dyDescent="0.4">
      <c r="A42" s="274" t="s">
        <v>119</v>
      </c>
      <c r="B42" s="275"/>
      <c r="C42" s="275"/>
      <c r="D42" s="275"/>
      <c r="E42" s="275"/>
      <c r="F42" s="275"/>
      <c r="G42" s="275"/>
      <c r="H42" s="275"/>
      <c r="I42" s="275"/>
      <c r="J42" s="276"/>
    </row>
    <row r="43" spans="1:10" x14ac:dyDescent="0.4">
      <c r="A43" s="4"/>
      <c r="B43" s="2" t="s">
        <v>122</v>
      </c>
      <c r="C43" s="270" t="s">
        <v>173</v>
      </c>
      <c r="D43" s="270"/>
      <c r="E43" s="270"/>
      <c r="F43" s="270"/>
      <c r="G43" s="270"/>
      <c r="H43" s="270"/>
      <c r="I43" s="270"/>
      <c r="J43" s="271"/>
    </row>
    <row r="44" spans="1:10" x14ac:dyDescent="0.4">
      <c r="A44" s="4"/>
      <c r="B44" s="2" t="s">
        <v>123</v>
      </c>
      <c r="C44" s="275" t="s">
        <v>174</v>
      </c>
      <c r="D44" s="275"/>
      <c r="E44" s="275"/>
      <c r="F44" s="275"/>
      <c r="G44" s="275"/>
      <c r="H44" s="275"/>
      <c r="I44" s="275"/>
      <c r="J44" s="276"/>
    </row>
    <row r="45" spans="1:10" x14ac:dyDescent="0.4">
      <c r="A45" s="4"/>
      <c r="B45" s="2" t="s">
        <v>124</v>
      </c>
      <c r="C45" s="275" t="s">
        <v>155</v>
      </c>
      <c r="D45" s="275"/>
      <c r="E45" s="275"/>
      <c r="F45" s="275"/>
      <c r="G45" s="275"/>
      <c r="H45" s="275"/>
      <c r="I45" s="275"/>
      <c r="J45" s="276"/>
    </row>
    <row r="46" spans="1:10" x14ac:dyDescent="0.4">
      <c r="A46" s="4"/>
      <c r="B46" s="2"/>
      <c r="C46" s="270" t="s">
        <v>436</v>
      </c>
      <c r="D46" s="270"/>
      <c r="E46" s="270"/>
      <c r="F46" s="270"/>
      <c r="G46" s="270"/>
      <c r="H46" s="270"/>
      <c r="I46" s="270"/>
      <c r="J46" s="271"/>
    </row>
    <row r="47" spans="1:10" s="7" customFormat="1" x14ac:dyDescent="0.4">
      <c r="A47" s="9"/>
      <c r="B47" s="8"/>
      <c r="C47" s="270"/>
      <c r="D47" s="270"/>
      <c r="E47" s="270"/>
      <c r="F47" s="270"/>
      <c r="G47" s="270"/>
      <c r="H47" s="270"/>
      <c r="I47" s="270"/>
      <c r="J47" s="271"/>
    </row>
    <row r="48" spans="1:10" s="22" customFormat="1" x14ac:dyDescent="0.4">
      <c r="A48" s="24"/>
      <c r="B48" s="1" t="s">
        <v>208</v>
      </c>
      <c r="C48" s="270" t="s">
        <v>211</v>
      </c>
      <c r="D48" s="270"/>
      <c r="E48" s="270"/>
      <c r="F48" s="270"/>
      <c r="G48" s="270"/>
      <c r="H48" s="270"/>
      <c r="I48" s="270"/>
      <c r="J48" s="271"/>
    </row>
    <row r="49" spans="1:10" s="22" customFormat="1" x14ac:dyDescent="0.4">
      <c r="A49" s="24"/>
      <c r="B49" s="1"/>
      <c r="C49" s="270"/>
      <c r="D49" s="270"/>
      <c r="E49" s="270"/>
      <c r="F49" s="270"/>
      <c r="G49" s="270"/>
      <c r="H49" s="270"/>
      <c r="I49" s="270"/>
      <c r="J49" s="271"/>
    </row>
    <row r="50" spans="1:10" x14ac:dyDescent="0.4">
      <c r="A50" s="5"/>
      <c r="B50" s="6" t="s">
        <v>210</v>
      </c>
      <c r="C50" s="282" t="s">
        <v>148</v>
      </c>
      <c r="D50" s="282"/>
      <c r="E50" s="282"/>
      <c r="F50" s="282"/>
      <c r="G50" s="282"/>
      <c r="H50" s="282"/>
      <c r="I50" s="282"/>
      <c r="J50" s="283"/>
    </row>
    <row r="53" spans="1:10" x14ac:dyDescent="0.4">
      <c r="A53" s="277" t="s">
        <v>435</v>
      </c>
      <c r="B53" s="278"/>
      <c r="C53" s="278"/>
      <c r="D53" s="278"/>
      <c r="E53" s="278"/>
      <c r="F53" s="278"/>
      <c r="G53" s="278"/>
      <c r="H53" s="278"/>
      <c r="I53" s="278"/>
      <c r="J53" s="279"/>
    </row>
    <row r="54" spans="1:10" x14ac:dyDescent="0.4">
      <c r="A54" s="274" t="s">
        <v>120</v>
      </c>
      <c r="B54" s="275"/>
      <c r="C54" s="275"/>
      <c r="D54" s="275"/>
      <c r="E54" s="275"/>
      <c r="F54" s="275"/>
      <c r="G54" s="275"/>
      <c r="H54" s="275"/>
      <c r="I54" s="275"/>
      <c r="J54" s="276"/>
    </row>
    <row r="55" spans="1:10" x14ac:dyDescent="0.4">
      <c r="A55" s="4"/>
      <c r="B55" s="275" t="s">
        <v>0</v>
      </c>
      <c r="C55" s="275"/>
      <c r="D55" s="275"/>
      <c r="E55" s="275"/>
      <c r="F55" s="275"/>
      <c r="G55" s="275"/>
      <c r="H55" s="275"/>
      <c r="I55" s="275"/>
      <c r="J55" s="276"/>
    </row>
    <row r="56" spans="1:10" x14ac:dyDescent="0.4">
      <c r="A56" s="274" t="s">
        <v>126</v>
      </c>
      <c r="B56" s="275"/>
      <c r="C56" s="275"/>
      <c r="D56" s="275"/>
      <c r="E56" s="275"/>
      <c r="F56" s="275"/>
      <c r="G56" s="275"/>
      <c r="H56" s="275"/>
      <c r="I56" s="275"/>
      <c r="J56" s="276"/>
    </row>
    <row r="57" spans="1:10" x14ac:dyDescent="0.4">
      <c r="A57" s="4"/>
      <c r="B57" s="275" t="s">
        <v>169</v>
      </c>
      <c r="C57" s="275"/>
      <c r="D57" s="275"/>
      <c r="E57" s="275"/>
      <c r="F57" s="275"/>
      <c r="G57" s="275"/>
      <c r="H57" s="275"/>
      <c r="I57" s="275"/>
      <c r="J57" s="276"/>
    </row>
    <row r="58" spans="1:10" x14ac:dyDescent="0.4">
      <c r="A58" s="274" t="s">
        <v>149</v>
      </c>
      <c r="B58" s="275"/>
      <c r="C58" s="275"/>
      <c r="D58" s="275"/>
      <c r="E58" s="275"/>
      <c r="F58" s="275"/>
      <c r="G58" s="275"/>
      <c r="H58" s="275"/>
      <c r="I58" s="275"/>
      <c r="J58" s="276"/>
    </row>
    <row r="59" spans="1:10" x14ac:dyDescent="0.4">
      <c r="A59" s="4"/>
      <c r="B59" s="275" t="s">
        <v>170</v>
      </c>
      <c r="C59" s="275"/>
      <c r="D59" s="275"/>
      <c r="E59" s="275"/>
      <c r="F59" s="275"/>
      <c r="G59" s="275"/>
      <c r="H59" s="275"/>
      <c r="I59" s="275"/>
      <c r="J59" s="276"/>
    </row>
    <row r="60" spans="1:10" x14ac:dyDescent="0.4">
      <c r="A60" s="274" t="s">
        <v>150</v>
      </c>
      <c r="B60" s="275"/>
      <c r="C60" s="275"/>
      <c r="D60" s="275"/>
      <c r="E60" s="275"/>
      <c r="F60" s="275"/>
      <c r="G60" s="275"/>
      <c r="H60" s="275"/>
      <c r="I60" s="275"/>
      <c r="J60" s="276"/>
    </row>
    <row r="61" spans="1:10" x14ac:dyDescent="0.4">
      <c r="A61" s="4"/>
      <c r="B61" s="275" t="s">
        <v>151</v>
      </c>
      <c r="C61" s="275"/>
      <c r="D61" s="275"/>
      <c r="E61" s="275"/>
      <c r="F61" s="275"/>
      <c r="G61" s="275"/>
      <c r="H61" s="275"/>
      <c r="I61" s="275"/>
      <c r="J61" s="276"/>
    </row>
    <row r="62" spans="1:10" x14ac:dyDescent="0.4">
      <c r="A62" s="274" t="s">
        <v>127</v>
      </c>
      <c r="B62" s="275"/>
      <c r="C62" s="275"/>
      <c r="D62" s="275"/>
      <c r="E62" s="275"/>
      <c r="F62" s="275"/>
      <c r="G62" s="275"/>
      <c r="H62" s="275"/>
      <c r="I62" s="275"/>
      <c r="J62" s="276"/>
    </row>
    <row r="63" spans="1:10" x14ac:dyDescent="0.4">
      <c r="A63" s="4"/>
      <c r="B63" s="275" t="s">
        <v>573</v>
      </c>
      <c r="C63" s="275"/>
      <c r="D63" s="275"/>
      <c r="E63" s="275"/>
      <c r="F63" s="275"/>
      <c r="G63" s="275"/>
      <c r="H63" s="275"/>
      <c r="I63" s="275"/>
      <c r="J63" s="276"/>
    </row>
    <row r="64" spans="1:10" x14ac:dyDescent="0.4">
      <c r="A64" s="274" t="s">
        <v>121</v>
      </c>
      <c r="B64" s="275"/>
      <c r="C64" s="275"/>
      <c r="D64" s="275"/>
      <c r="E64" s="275"/>
      <c r="F64" s="275"/>
      <c r="G64" s="275"/>
      <c r="H64" s="275"/>
      <c r="I64" s="275"/>
      <c r="J64" s="276"/>
    </row>
    <row r="65" spans="1:10" x14ac:dyDescent="0.4">
      <c r="A65" s="4"/>
      <c r="B65" s="270" t="s">
        <v>434</v>
      </c>
      <c r="C65" s="270"/>
      <c r="D65" s="270"/>
      <c r="E65" s="270"/>
      <c r="F65" s="270"/>
      <c r="G65" s="270"/>
      <c r="H65" s="270"/>
      <c r="I65" s="270"/>
      <c r="J65" s="271"/>
    </row>
    <row r="66" spans="1:10" x14ac:dyDescent="0.4">
      <c r="A66" s="4"/>
      <c r="B66" s="270"/>
      <c r="C66" s="270"/>
      <c r="D66" s="270"/>
      <c r="E66" s="270"/>
      <c r="F66" s="270"/>
      <c r="G66" s="270"/>
      <c r="H66" s="270"/>
      <c r="I66" s="270"/>
      <c r="J66" s="271"/>
    </row>
    <row r="67" spans="1:10" x14ac:dyDescent="0.4">
      <c r="A67" s="4"/>
      <c r="B67" s="275" t="s">
        <v>221</v>
      </c>
      <c r="C67" s="275"/>
      <c r="D67" s="275"/>
      <c r="E67" s="275"/>
      <c r="F67" s="275"/>
      <c r="G67" s="275"/>
      <c r="H67" s="275"/>
      <c r="I67" s="275"/>
      <c r="J67" s="276"/>
    </row>
    <row r="68" spans="1:10" x14ac:dyDescent="0.4">
      <c r="A68" s="274" t="s">
        <v>119</v>
      </c>
      <c r="B68" s="275"/>
      <c r="C68" s="275"/>
      <c r="D68" s="275"/>
      <c r="E68" s="275"/>
      <c r="F68" s="275"/>
      <c r="G68" s="275"/>
      <c r="H68" s="275"/>
      <c r="I68" s="275"/>
      <c r="J68" s="276"/>
    </row>
    <row r="69" spans="1:10" x14ac:dyDescent="0.4">
      <c r="A69" s="4"/>
      <c r="B69" s="2" t="s">
        <v>122</v>
      </c>
      <c r="C69" s="270" t="s">
        <v>173</v>
      </c>
      <c r="D69" s="270"/>
      <c r="E69" s="270"/>
      <c r="F69" s="270"/>
      <c r="G69" s="270"/>
      <c r="H69" s="270"/>
      <c r="I69" s="270"/>
      <c r="J69" s="271"/>
    </row>
    <row r="70" spans="1:10" x14ac:dyDescent="0.4">
      <c r="A70" s="4"/>
      <c r="B70" s="2" t="s">
        <v>123</v>
      </c>
      <c r="C70" s="275" t="s">
        <v>174</v>
      </c>
      <c r="D70" s="275"/>
      <c r="E70" s="275"/>
      <c r="F70" s="275"/>
      <c r="G70" s="275"/>
      <c r="H70" s="275"/>
      <c r="I70" s="275"/>
      <c r="J70" s="276"/>
    </row>
    <row r="71" spans="1:10" x14ac:dyDescent="0.4">
      <c r="A71" s="4"/>
      <c r="B71" s="2" t="s">
        <v>124</v>
      </c>
      <c r="C71" s="275" t="s">
        <v>155</v>
      </c>
      <c r="D71" s="275"/>
      <c r="E71" s="275"/>
      <c r="F71" s="275"/>
      <c r="G71" s="275"/>
      <c r="H71" s="275"/>
      <c r="I71" s="275"/>
      <c r="J71" s="276"/>
    </row>
    <row r="72" spans="1:10" x14ac:dyDescent="0.4">
      <c r="A72" s="4"/>
      <c r="B72" s="2"/>
      <c r="C72" s="275" t="s">
        <v>433</v>
      </c>
      <c r="D72" s="275"/>
      <c r="E72" s="275"/>
      <c r="F72" s="275"/>
      <c r="G72" s="275"/>
      <c r="H72" s="275"/>
      <c r="I72" s="275"/>
      <c r="J72" s="276"/>
    </row>
    <row r="73" spans="1:10" s="22" customFormat="1" x14ac:dyDescent="0.4">
      <c r="A73" s="24"/>
      <c r="B73" s="1" t="s">
        <v>208</v>
      </c>
      <c r="C73" s="270" t="s">
        <v>211</v>
      </c>
      <c r="D73" s="270"/>
      <c r="E73" s="270"/>
      <c r="F73" s="270"/>
      <c r="G73" s="270"/>
      <c r="H73" s="270"/>
      <c r="I73" s="270"/>
      <c r="J73" s="271"/>
    </row>
    <row r="74" spans="1:10" s="22" customFormat="1" x14ac:dyDescent="0.4">
      <c r="A74" s="24"/>
      <c r="B74" s="1"/>
      <c r="C74" s="270"/>
      <c r="D74" s="270"/>
      <c r="E74" s="270"/>
      <c r="F74" s="270"/>
      <c r="G74" s="270"/>
      <c r="H74" s="270"/>
      <c r="I74" s="270"/>
      <c r="J74" s="271"/>
    </row>
    <row r="75" spans="1:10" x14ac:dyDescent="0.4">
      <c r="A75" s="5"/>
      <c r="B75" s="6" t="s">
        <v>210</v>
      </c>
      <c r="C75" s="282" t="s">
        <v>148</v>
      </c>
      <c r="D75" s="282"/>
      <c r="E75" s="282"/>
      <c r="F75" s="282"/>
      <c r="G75" s="282"/>
      <c r="H75" s="282"/>
      <c r="I75" s="282"/>
      <c r="J75" s="283"/>
    </row>
    <row r="78" spans="1:10" x14ac:dyDescent="0.4">
      <c r="A78" s="277" t="s">
        <v>432</v>
      </c>
      <c r="B78" s="278"/>
      <c r="C78" s="278"/>
      <c r="D78" s="278"/>
      <c r="E78" s="278"/>
      <c r="F78" s="278"/>
      <c r="G78" s="278"/>
      <c r="H78" s="278"/>
      <c r="I78" s="278"/>
      <c r="J78" s="279"/>
    </row>
    <row r="79" spans="1:10" x14ac:dyDescent="0.4">
      <c r="A79" s="274" t="s">
        <v>120</v>
      </c>
      <c r="B79" s="275"/>
      <c r="C79" s="275"/>
      <c r="D79" s="275"/>
      <c r="E79" s="275"/>
      <c r="F79" s="275"/>
      <c r="G79" s="275"/>
      <c r="H79" s="275"/>
      <c r="I79" s="275"/>
      <c r="J79" s="276"/>
    </row>
    <row r="80" spans="1:10" x14ac:dyDescent="0.4">
      <c r="A80" s="4"/>
      <c r="B80" s="275" t="s">
        <v>0</v>
      </c>
      <c r="C80" s="275"/>
      <c r="D80" s="275"/>
      <c r="E80" s="275"/>
      <c r="F80" s="275"/>
      <c r="G80" s="275"/>
      <c r="H80" s="275"/>
      <c r="I80" s="275"/>
      <c r="J80" s="276"/>
    </row>
    <row r="81" spans="1:10" x14ac:dyDescent="0.4">
      <c r="A81" s="274" t="s">
        <v>126</v>
      </c>
      <c r="B81" s="275"/>
      <c r="C81" s="275"/>
      <c r="D81" s="275"/>
      <c r="E81" s="275"/>
      <c r="F81" s="275"/>
      <c r="G81" s="275"/>
      <c r="H81" s="275"/>
      <c r="I81" s="275"/>
      <c r="J81" s="276"/>
    </row>
    <row r="82" spans="1:10" x14ac:dyDescent="0.4">
      <c r="A82" s="4"/>
      <c r="B82" s="275" t="s">
        <v>169</v>
      </c>
      <c r="C82" s="275"/>
      <c r="D82" s="275"/>
      <c r="E82" s="275"/>
      <c r="F82" s="275"/>
      <c r="G82" s="275"/>
      <c r="H82" s="275"/>
      <c r="I82" s="275"/>
      <c r="J82" s="276"/>
    </row>
    <row r="83" spans="1:10" x14ac:dyDescent="0.4">
      <c r="A83" s="274" t="s">
        <v>149</v>
      </c>
      <c r="B83" s="275"/>
      <c r="C83" s="275"/>
      <c r="D83" s="275"/>
      <c r="E83" s="275"/>
      <c r="F83" s="275"/>
      <c r="G83" s="275"/>
      <c r="H83" s="275"/>
      <c r="I83" s="275"/>
      <c r="J83" s="276"/>
    </row>
    <row r="84" spans="1:10" x14ac:dyDescent="0.4">
      <c r="A84" s="4"/>
      <c r="B84" s="275" t="s">
        <v>170</v>
      </c>
      <c r="C84" s="275"/>
      <c r="D84" s="275"/>
      <c r="E84" s="275"/>
      <c r="F84" s="275"/>
      <c r="G84" s="275"/>
      <c r="H84" s="275"/>
      <c r="I84" s="275"/>
      <c r="J84" s="276"/>
    </row>
    <row r="85" spans="1:10" x14ac:dyDescent="0.4">
      <c r="A85" s="274" t="s">
        <v>150</v>
      </c>
      <c r="B85" s="275"/>
      <c r="C85" s="275"/>
      <c r="D85" s="275"/>
      <c r="E85" s="275"/>
      <c r="F85" s="275"/>
      <c r="G85" s="275"/>
      <c r="H85" s="275"/>
      <c r="I85" s="275"/>
      <c r="J85" s="276"/>
    </row>
    <row r="86" spans="1:10" x14ac:dyDescent="0.4">
      <c r="A86" s="4"/>
      <c r="B86" s="275" t="s">
        <v>151</v>
      </c>
      <c r="C86" s="275"/>
      <c r="D86" s="275"/>
      <c r="E86" s="275"/>
      <c r="F86" s="275"/>
      <c r="G86" s="275"/>
      <c r="H86" s="275"/>
      <c r="I86" s="275"/>
      <c r="J86" s="276"/>
    </row>
    <row r="87" spans="1:10" x14ac:dyDescent="0.4">
      <c r="A87" s="274" t="s">
        <v>127</v>
      </c>
      <c r="B87" s="275"/>
      <c r="C87" s="275"/>
      <c r="D87" s="275"/>
      <c r="E87" s="275"/>
      <c r="F87" s="275"/>
      <c r="G87" s="275"/>
      <c r="H87" s="275"/>
      <c r="I87" s="275"/>
      <c r="J87" s="276"/>
    </row>
    <row r="88" spans="1:10" x14ac:dyDescent="0.4">
      <c r="A88" s="4"/>
      <c r="B88" s="275" t="s">
        <v>574</v>
      </c>
      <c r="C88" s="275"/>
      <c r="D88" s="275"/>
      <c r="E88" s="275"/>
      <c r="F88" s="275"/>
      <c r="G88" s="275"/>
      <c r="H88" s="275"/>
      <c r="I88" s="275"/>
      <c r="J88" s="276"/>
    </row>
    <row r="89" spans="1:10" x14ac:dyDescent="0.4">
      <c r="A89" s="274" t="s">
        <v>121</v>
      </c>
      <c r="B89" s="275"/>
      <c r="C89" s="275"/>
      <c r="D89" s="275"/>
      <c r="E89" s="275"/>
      <c r="F89" s="275"/>
      <c r="G89" s="275"/>
      <c r="H89" s="275"/>
      <c r="I89" s="275"/>
      <c r="J89" s="276"/>
    </row>
    <row r="90" spans="1:10" x14ac:dyDescent="0.4">
      <c r="A90" s="4"/>
      <c r="B90" s="270" t="s">
        <v>431</v>
      </c>
      <c r="C90" s="270"/>
      <c r="D90" s="270"/>
      <c r="E90" s="270"/>
      <c r="F90" s="270"/>
      <c r="G90" s="270"/>
      <c r="H90" s="270"/>
      <c r="I90" s="270"/>
      <c r="J90" s="271"/>
    </row>
    <row r="91" spans="1:10" x14ac:dyDescent="0.4">
      <c r="A91" s="4"/>
      <c r="B91" s="270"/>
      <c r="C91" s="270"/>
      <c r="D91" s="270"/>
      <c r="E91" s="270"/>
      <c r="F91" s="270"/>
      <c r="G91" s="270"/>
      <c r="H91" s="270"/>
      <c r="I91" s="270"/>
      <c r="J91" s="271"/>
    </row>
    <row r="92" spans="1:10" x14ac:dyDescent="0.4">
      <c r="A92" s="4"/>
      <c r="B92" s="275" t="s">
        <v>221</v>
      </c>
      <c r="C92" s="275"/>
      <c r="D92" s="275"/>
      <c r="E92" s="275"/>
      <c r="F92" s="275"/>
      <c r="G92" s="275"/>
      <c r="H92" s="275"/>
      <c r="I92" s="275"/>
      <c r="J92" s="276"/>
    </row>
    <row r="93" spans="1:10" x14ac:dyDescent="0.4">
      <c r="A93" s="274" t="s">
        <v>119</v>
      </c>
      <c r="B93" s="275"/>
      <c r="C93" s="275"/>
      <c r="D93" s="275"/>
      <c r="E93" s="275"/>
      <c r="F93" s="275"/>
      <c r="G93" s="275"/>
      <c r="H93" s="275"/>
      <c r="I93" s="275"/>
      <c r="J93" s="276"/>
    </row>
    <row r="94" spans="1:10" x14ac:dyDescent="0.4">
      <c r="A94" s="4"/>
      <c r="B94" s="2" t="s">
        <v>122</v>
      </c>
      <c r="C94" s="270" t="s">
        <v>173</v>
      </c>
      <c r="D94" s="270"/>
      <c r="E94" s="270"/>
      <c r="F94" s="270"/>
      <c r="G94" s="270"/>
      <c r="H94" s="270"/>
      <c r="I94" s="270"/>
      <c r="J94" s="271"/>
    </row>
    <row r="95" spans="1:10" x14ac:dyDescent="0.4">
      <c r="A95" s="4"/>
      <c r="B95" s="2" t="s">
        <v>123</v>
      </c>
      <c r="C95" s="275" t="s">
        <v>171</v>
      </c>
      <c r="D95" s="275"/>
      <c r="E95" s="275"/>
      <c r="F95" s="275"/>
      <c r="G95" s="275"/>
      <c r="H95" s="275"/>
      <c r="I95" s="275"/>
      <c r="J95" s="276"/>
    </row>
    <row r="96" spans="1:10" x14ac:dyDescent="0.4">
      <c r="A96" s="4"/>
      <c r="B96" s="2" t="s">
        <v>124</v>
      </c>
      <c r="C96" s="275" t="s">
        <v>155</v>
      </c>
      <c r="D96" s="275"/>
      <c r="E96" s="275"/>
      <c r="F96" s="275"/>
      <c r="G96" s="275"/>
      <c r="H96" s="275"/>
      <c r="I96" s="275"/>
      <c r="J96" s="276"/>
    </row>
    <row r="97" spans="1:10" x14ac:dyDescent="0.4">
      <c r="A97" s="4"/>
      <c r="B97" s="2"/>
      <c r="C97" s="275" t="s">
        <v>430</v>
      </c>
      <c r="D97" s="275"/>
      <c r="E97" s="275"/>
      <c r="F97" s="275"/>
      <c r="G97" s="275"/>
      <c r="H97" s="275"/>
      <c r="I97" s="275"/>
      <c r="J97" s="276"/>
    </row>
    <row r="98" spans="1:10" s="22" customFormat="1" x14ac:dyDescent="0.4">
      <c r="A98" s="24"/>
      <c r="B98" s="1" t="s">
        <v>208</v>
      </c>
      <c r="C98" s="270" t="s">
        <v>211</v>
      </c>
      <c r="D98" s="270"/>
      <c r="E98" s="270"/>
      <c r="F98" s="270"/>
      <c r="G98" s="270"/>
      <c r="H98" s="270"/>
      <c r="I98" s="270"/>
      <c r="J98" s="271"/>
    </row>
    <row r="99" spans="1:10" s="22" customFormat="1" x14ac:dyDescent="0.4">
      <c r="A99" s="24"/>
      <c r="B99" s="1"/>
      <c r="C99" s="270"/>
      <c r="D99" s="270"/>
      <c r="E99" s="270"/>
      <c r="F99" s="270"/>
      <c r="G99" s="270"/>
      <c r="H99" s="270"/>
      <c r="I99" s="270"/>
      <c r="J99" s="271"/>
    </row>
    <row r="100" spans="1:10" x14ac:dyDescent="0.4">
      <c r="A100" s="5"/>
      <c r="B100" s="6" t="s">
        <v>210</v>
      </c>
      <c r="C100" s="282" t="s">
        <v>148</v>
      </c>
      <c r="D100" s="282"/>
      <c r="E100" s="282"/>
      <c r="F100" s="282"/>
      <c r="G100" s="282"/>
      <c r="H100" s="282"/>
      <c r="I100" s="282"/>
      <c r="J100" s="283"/>
    </row>
    <row r="103" spans="1:10" s="7" customFormat="1" x14ac:dyDescent="0.4">
      <c r="A103" s="277" t="s">
        <v>427</v>
      </c>
      <c r="B103" s="278"/>
      <c r="C103" s="278"/>
      <c r="D103" s="278"/>
      <c r="E103" s="278"/>
      <c r="F103" s="278"/>
      <c r="G103" s="278"/>
      <c r="H103" s="278"/>
      <c r="I103" s="278"/>
      <c r="J103" s="279"/>
    </row>
    <row r="104" spans="1:10" s="7" customFormat="1" x14ac:dyDescent="0.4">
      <c r="A104" s="274" t="s">
        <v>120</v>
      </c>
      <c r="B104" s="275"/>
      <c r="C104" s="275"/>
      <c r="D104" s="275"/>
      <c r="E104" s="275"/>
      <c r="F104" s="275"/>
      <c r="G104" s="275"/>
      <c r="H104" s="275"/>
      <c r="I104" s="275"/>
      <c r="J104" s="276"/>
    </row>
    <row r="105" spans="1:10" s="7" customFormat="1" x14ac:dyDescent="0.4">
      <c r="A105" s="12"/>
      <c r="B105" s="275" t="s">
        <v>0</v>
      </c>
      <c r="C105" s="275"/>
      <c r="D105" s="275"/>
      <c r="E105" s="275"/>
      <c r="F105" s="275"/>
      <c r="G105" s="275"/>
      <c r="H105" s="275"/>
      <c r="I105" s="275"/>
      <c r="J105" s="276"/>
    </row>
    <row r="106" spans="1:10" s="7" customFormat="1" x14ac:dyDescent="0.4">
      <c r="A106" s="274" t="s">
        <v>126</v>
      </c>
      <c r="B106" s="275"/>
      <c r="C106" s="275"/>
      <c r="D106" s="275"/>
      <c r="E106" s="275"/>
      <c r="F106" s="275"/>
      <c r="G106" s="275"/>
      <c r="H106" s="275"/>
      <c r="I106" s="275"/>
      <c r="J106" s="276"/>
    </row>
    <row r="107" spans="1:10" s="7" customFormat="1" x14ac:dyDescent="0.4">
      <c r="A107" s="12"/>
      <c r="B107" s="275" t="s">
        <v>169</v>
      </c>
      <c r="C107" s="275"/>
      <c r="D107" s="275"/>
      <c r="E107" s="275"/>
      <c r="F107" s="275"/>
      <c r="G107" s="275"/>
      <c r="H107" s="275"/>
      <c r="I107" s="275"/>
      <c r="J107" s="276"/>
    </row>
    <row r="108" spans="1:10" s="7" customFormat="1" x14ac:dyDescent="0.4">
      <c r="A108" s="274" t="s">
        <v>149</v>
      </c>
      <c r="B108" s="275"/>
      <c r="C108" s="275"/>
      <c r="D108" s="275"/>
      <c r="E108" s="275"/>
      <c r="F108" s="275"/>
      <c r="G108" s="275"/>
      <c r="H108" s="275"/>
      <c r="I108" s="275"/>
      <c r="J108" s="276"/>
    </row>
    <row r="109" spans="1:10" s="7" customFormat="1" x14ac:dyDescent="0.4">
      <c r="A109" s="12"/>
      <c r="B109" s="275" t="s">
        <v>170</v>
      </c>
      <c r="C109" s="275"/>
      <c r="D109" s="275"/>
      <c r="E109" s="275"/>
      <c r="F109" s="275"/>
      <c r="G109" s="275"/>
      <c r="H109" s="275"/>
      <c r="I109" s="275"/>
      <c r="J109" s="276"/>
    </row>
    <row r="110" spans="1:10" s="7" customFormat="1" x14ac:dyDescent="0.4">
      <c r="A110" s="274" t="s">
        <v>150</v>
      </c>
      <c r="B110" s="275"/>
      <c r="C110" s="275"/>
      <c r="D110" s="275"/>
      <c r="E110" s="275"/>
      <c r="F110" s="275"/>
      <c r="G110" s="275"/>
      <c r="H110" s="275"/>
      <c r="I110" s="275"/>
      <c r="J110" s="276"/>
    </row>
    <row r="111" spans="1:10" s="7" customFormat="1" x14ac:dyDescent="0.4">
      <c r="A111" s="12"/>
      <c r="B111" s="275" t="s">
        <v>151</v>
      </c>
      <c r="C111" s="275"/>
      <c r="D111" s="275"/>
      <c r="E111" s="275"/>
      <c r="F111" s="275"/>
      <c r="G111" s="275"/>
      <c r="H111" s="275"/>
      <c r="I111" s="275"/>
      <c r="J111" s="276"/>
    </row>
    <row r="112" spans="1:10" s="7" customFormat="1" x14ac:dyDescent="0.4">
      <c r="A112" s="274" t="s">
        <v>127</v>
      </c>
      <c r="B112" s="275"/>
      <c r="C112" s="275"/>
      <c r="D112" s="275"/>
      <c r="E112" s="275"/>
      <c r="F112" s="275"/>
      <c r="G112" s="275"/>
      <c r="H112" s="275"/>
      <c r="I112" s="275"/>
      <c r="J112" s="276"/>
    </row>
    <row r="113" spans="1:10" s="7" customFormat="1" x14ac:dyDescent="0.4">
      <c r="A113" s="12"/>
      <c r="B113" s="275" t="s">
        <v>575</v>
      </c>
      <c r="C113" s="275"/>
      <c r="D113" s="275"/>
      <c r="E113" s="275"/>
      <c r="F113" s="275"/>
      <c r="G113" s="275"/>
      <c r="H113" s="275"/>
      <c r="I113" s="275"/>
      <c r="J113" s="276"/>
    </row>
    <row r="114" spans="1:10" s="7" customFormat="1" x14ac:dyDescent="0.4">
      <c r="A114" s="274" t="s">
        <v>121</v>
      </c>
      <c r="B114" s="275"/>
      <c r="C114" s="275"/>
      <c r="D114" s="275"/>
      <c r="E114" s="275"/>
      <c r="F114" s="275"/>
      <c r="G114" s="275"/>
      <c r="H114" s="275"/>
      <c r="I114" s="275"/>
      <c r="J114" s="276"/>
    </row>
    <row r="115" spans="1:10" s="7" customFormat="1" ht="18.75" customHeight="1" x14ac:dyDescent="0.4">
      <c r="A115" s="12"/>
      <c r="B115" s="270" t="s">
        <v>428</v>
      </c>
      <c r="C115" s="270"/>
      <c r="D115" s="270"/>
      <c r="E115" s="270"/>
      <c r="F115" s="270"/>
      <c r="G115" s="270"/>
      <c r="H115" s="270"/>
      <c r="I115" s="270"/>
      <c r="J115" s="271"/>
    </row>
    <row r="116" spans="1:10" s="7" customFormat="1" x14ac:dyDescent="0.4">
      <c r="A116" s="12"/>
      <c r="B116" s="270"/>
      <c r="C116" s="270"/>
      <c r="D116" s="270"/>
      <c r="E116" s="270"/>
      <c r="F116" s="270"/>
      <c r="G116" s="270"/>
      <c r="H116" s="270"/>
      <c r="I116" s="270"/>
      <c r="J116" s="271"/>
    </row>
    <row r="117" spans="1:10" s="7" customFormat="1" x14ac:dyDescent="0.4">
      <c r="A117" s="12"/>
      <c r="B117" s="275" t="s">
        <v>221</v>
      </c>
      <c r="C117" s="275"/>
      <c r="D117" s="275"/>
      <c r="E117" s="275"/>
      <c r="F117" s="275"/>
      <c r="G117" s="275"/>
      <c r="H117" s="275"/>
      <c r="I117" s="275"/>
      <c r="J117" s="276"/>
    </row>
    <row r="118" spans="1:10" s="7" customFormat="1" ht="18.75" customHeight="1" x14ac:dyDescent="0.4">
      <c r="A118" s="274" t="s">
        <v>119</v>
      </c>
      <c r="B118" s="275"/>
      <c r="C118" s="275"/>
      <c r="D118" s="275"/>
      <c r="E118" s="275"/>
      <c r="F118" s="275"/>
      <c r="G118" s="275"/>
      <c r="H118" s="275"/>
      <c r="I118" s="275"/>
      <c r="J118" s="276"/>
    </row>
    <row r="119" spans="1:10" s="7" customFormat="1" x14ac:dyDescent="0.4">
      <c r="A119" s="12"/>
      <c r="B119" s="11" t="s">
        <v>122</v>
      </c>
      <c r="C119" s="270" t="s">
        <v>173</v>
      </c>
      <c r="D119" s="270"/>
      <c r="E119" s="270"/>
      <c r="F119" s="270"/>
      <c r="G119" s="270"/>
      <c r="H119" s="270"/>
      <c r="I119" s="270"/>
      <c r="J119" s="271"/>
    </row>
    <row r="120" spans="1:10" s="7" customFormat="1" x14ac:dyDescent="0.4">
      <c r="A120" s="12"/>
      <c r="B120" s="11" t="s">
        <v>123</v>
      </c>
      <c r="C120" s="275" t="s">
        <v>177</v>
      </c>
      <c r="D120" s="275"/>
      <c r="E120" s="275"/>
      <c r="F120" s="275"/>
      <c r="G120" s="275"/>
      <c r="H120" s="275"/>
      <c r="I120" s="275"/>
      <c r="J120" s="276"/>
    </row>
    <row r="121" spans="1:10" s="7" customFormat="1" x14ac:dyDescent="0.4">
      <c r="A121" s="12"/>
      <c r="B121" s="11" t="s">
        <v>124</v>
      </c>
      <c r="C121" s="275" t="s">
        <v>155</v>
      </c>
      <c r="D121" s="275"/>
      <c r="E121" s="275"/>
      <c r="F121" s="275"/>
      <c r="G121" s="275"/>
      <c r="H121" s="275"/>
      <c r="I121" s="275"/>
      <c r="J121" s="276"/>
    </row>
    <row r="122" spans="1:10" s="7" customFormat="1" x14ac:dyDescent="0.4">
      <c r="A122" s="12"/>
      <c r="B122" s="11"/>
      <c r="C122" s="270" t="s">
        <v>429</v>
      </c>
      <c r="D122" s="270"/>
      <c r="E122" s="270"/>
      <c r="F122" s="270"/>
      <c r="G122" s="270"/>
      <c r="H122" s="270"/>
      <c r="I122" s="270"/>
      <c r="J122" s="271"/>
    </row>
    <row r="123" spans="1:10" s="7" customFormat="1" x14ac:dyDescent="0.4">
      <c r="A123" s="12"/>
      <c r="B123" s="11"/>
      <c r="C123" s="270"/>
      <c r="D123" s="270"/>
      <c r="E123" s="270"/>
      <c r="F123" s="270"/>
      <c r="G123" s="270"/>
      <c r="H123" s="270"/>
      <c r="I123" s="270"/>
      <c r="J123" s="271"/>
    </row>
    <row r="124" spans="1:10" s="22" customFormat="1" x14ac:dyDescent="0.4">
      <c r="A124" s="24"/>
      <c r="B124" s="1" t="s">
        <v>208</v>
      </c>
      <c r="C124" s="270" t="s">
        <v>211</v>
      </c>
      <c r="D124" s="270"/>
      <c r="E124" s="270"/>
      <c r="F124" s="270"/>
      <c r="G124" s="270"/>
      <c r="H124" s="270"/>
      <c r="I124" s="270"/>
      <c r="J124" s="271"/>
    </row>
    <row r="125" spans="1:10" s="22" customFormat="1" x14ac:dyDescent="0.4">
      <c r="A125" s="24"/>
      <c r="B125" s="1"/>
      <c r="C125" s="270"/>
      <c r="D125" s="270"/>
      <c r="E125" s="270"/>
      <c r="F125" s="270"/>
      <c r="G125" s="270"/>
      <c r="H125" s="270"/>
      <c r="I125" s="270"/>
      <c r="J125" s="271"/>
    </row>
    <row r="126" spans="1:10" s="10" customFormat="1" x14ac:dyDescent="0.4">
      <c r="A126" s="12"/>
      <c r="B126" s="11" t="s">
        <v>210</v>
      </c>
      <c r="C126" s="270" t="s">
        <v>148</v>
      </c>
      <c r="D126" s="270"/>
      <c r="E126" s="270"/>
      <c r="F126" s="270"/>
      <c r="G126" s="270"/>
      <c r="H126" s="270"/>
      <c r="I126" s="270"/>
      <c r="J126" s="271"/>
    </row>
    <row r="127" spans="1:10" s="10" customFormat="1" x14ac:dyDescent="0.4">
      <c r="A127" s="12"/>
      <c r="B127" s="11"/>
      <c r="C127" s="270" t="s">
        <v>176</v>
      </c>
      <c r="D127" s="270"/>
      <c r="E127" s="270"/>
      <c r="F127" s="270"/>
      <c r="G127" s="270"/>
      <c r="H127" s="270"/>
      <c r="I127" s="270"/>
      <c r="J127" s="271"/>
    </row>
    <row r="128" spans="1:10" s="10" customFormat="1" x14ac:dyDescent="0.4">
      <c r="A128" s="12"/>
      <c r="B128" s="11"/>
      <c r="C128" s="270"/>
      <c r="D128" s="270"/>
      <c r="E128" s="270"/>
      <c r="F128" s="270"/>
      <c r="G128" s="270"/>
      <c r="H128" s="270"/>
      <c r="I128" s="270"/>
      <c r="J128" s="271"/>
    </row>
    <row r="129" spans="1:10" s="10" customFormat="1" x14ac:dyDescent="0.4">
      <c r="A129" s="5"/>
      <c r="B129" s="13"/>
      <c r="C129" s="284"/>
      <c r="D129" s="284"/>
      <c r="E129" s="284"/>
      <c r="F129" s="284"/>
      <c r="G129" s="284"/>
      <c r="H129" s="284"/>
      <c r="I129" s="284"/>
      <c r="J129" s="285"/>
    </row>
  </sheetData>
  <mergeCells count="107">
    <mergeCell ref="B12:J12"/>
    <mergeCell ref="A1:J1"/>
    <mergeCell ref="A2:J2"/>
    <mergeCell ref="A3:J3"/>
    <mergeCell ref="B4:J4"/>
    <mergeCell ref="A5:J5"/>
    <mergeCell ref="B6:J6"/>
    <mergeCell ref="A7:J7"/>
    <mergeCell ref="B8:J8"/>
    <mergeCell ref="A9:J9"/>
    <mergeCell ref="B10:J10"/>
    <mergeCell ref="A11:J11"/>
    <mergeCell ref="A13:J13"/>
    <mergeCell ref="B16:J16"/>
    <mergeCell ref="A17:J17"/>
    <mergeCell ref="C18:J18"/>
    <mergeCell ref="C19:J19"/>
    <mergeCell ref="B14:J15"/>
    <mergeCell ref="B35:J35"/>
    <mergeCell ref="C20:J20"/>
    <mergeCell ref="C21:J21"/>
    <mergeCell ref="A30:J30"/>
    <mergeCell ref="B31:J31"/>
    <mergeCell ref="A32:J32"/>
    <mergeCell ref="B33:J33"/>
    <mergeCell ref="A34:J34"/>
    <mergeCell ref="C24:J24"/>
    <mergeCell ref="A27:J27"/>
    <mergeCell ref="A28:J28"/>
    <mergeCell ref="B29:J29"/>
    <mergeCell ref="C22:J23"/>
    <mergeCell ref="B39:J40"/>
    <mergeCell ref="B41:J41"/>
    <mergeCell ref="A42:J42"/>
    <mergeCell ref="C43:J43"/>
    <mergeCell ref="A36:J36"/>
    <mergeCell ref="B37:J37"/>
    <mergeCell ref="A68:J68"/>
    <mergeCell ref="C69:J69"/>
    <mergeCell ref="C70:J70"/>
    <mergeCell ref="B55:J55"/>
    <mergeCell ref="A56:J56"/>
    <mergeCell ref="B57:J57"/>
    <mergeCell ref="A58:J58"/>
    <mergeCell ref="C46:J47"/>
    <mergeCell ref="A38:J38"/>
    <mergeCell ref="C44:J44"/>
    <mergeCell ref="C45:J45"/>
    <mergeCell ref="C50:J50"/>
    <mergeCell ref="A53:J53"/>
    <mergeCell ref="A54:J54"/>
    <mergeCell ref="C48:J49"/>
    <mergeCell ref="A87:J87"/>
    <mergeCell ref="C72:J72"/>
    <mergeCell ref="C75:J75"/>
    <mergeCell ref="A78:J78"/>
    <mergeCell ref="A79:J79"/>
    <mergeCell ref="B80:J80"/>
    <mergeCell ref="A81:J81"/>
    <mergeCell ref="B82:J82"/>
    <mergeCell ref="A83:J83"/>
    <mergeCell ref="B84:J84"/>
    <mergeCell ref="A85:J85"/>
    <mergeCell ref="B86:J86"/>
    <mergeCell ref="C73:J74"/>
    <mergeCell ref="C71:J71"/>
    <mergeCell ref="B59:J59"/>
    <mergeCell ref="A60:J60"/>
    <mergeCell ref="B61:J61"/>
    <mergeCell ref="A62:J62"/>
    <mergeCell ref="B63:J63"/>
    <mergeCell ref="A64:J64"/>
    <mergeCell ref="B65:J66"/>
    <mergeCell ref="B67:J67"/>
    <mergeCell ref="C95:J95"/>
    <mergeCell ref="C96:J96"/>
    <mergeCell ref="C97:J97"/>
    <mergeCell ref="C100:J100"/>
    <mergeCell ref="B88:J88"/>
    <mergeCell ref="A89:J89"/>
    <mergeCell ref="B90:J91"/>
    <mergeCell ref="B92:J92"/>
    <mergeCell ref="A93:J93"/>
    <mergeCell ref="C94:J94"/>
    <mergeCell ref="C98:J99"/>
    <mergeCell ref="A108:J108"/>
    <mergeCell ref="B109:J109"/>
    <mergeCell ref="A110:J110"/>
    <mergeCell ref="B111:J111"/>
    <mergeCell ref="A112:J112"/>
    <mergeCell ref="A103:J103"/>
    <mergeCell ref="A104:J104"/>
    <mergeCell ref="B105:J105"/>
    <mergeCell ref="A106:J106"/>
    <mergeCell ref="B107:J107"/>
    <mergeCell ref="C126:J126"/>
    <mergeCell ref="C127:J129"/>
    <mergeCell ref="C119:J119"/>
    <mergeCell ref="C120:J120"/>
    <mergeCell ref="C121:J121"/>
    <mergeCell ref="C122:J123"/>
    <mergeCell ref="B113:J113"/>
    <mergeCell ref="A114:J114"/>
    <mergeCell ref="B115:J116"/>
    <mergeCell ref="B117:J117"/>
    <mergeCell ref="A118:J118"/>
    <mergeCell ref="C124:J125"/>
  </mergeCells>
  <phoneticPr fontId="2"/>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D6BB-3F72-49F4-A035-1479F4801A83}">
  <dimension ref="A1:J43"/>
  <sheetViews>
    <sheetView workbookViewId="0">
      <selection activeCell="B29" sqref="B29:J29"/>
    </sheetView>
  </sheetViews>
  <sheetFormatPr defaultRowHeight="18.75" x14ac:dyDescent="0.4"/>
  <cols>
    <col min="1" max="2" width="2.75" style="10" customWidth="1"/>
    <col min="3" max="16384" width="9" style="10"/>
  </cols>
  <sheetData>
    <row r="1" spans="1:10" x14ac:dyDescent="0.4">
      <c r="A1" s="272" t="s">
        <v>382</v>
      </c>
      <c r="B1" s="272"/>
      <c r="C1" s="272"/>
      <c r="D1" s="272"/>
      <c r="E1" s="272"/>
      <c r="F1" s="272"/>
      <c r="G1" s="272"/>
      <c r="H1" s="272"/>
      <c r="I1" s="272"/>
      <c r="J1" s="272"/>
    </row>
    <row r="2" spans="1:10" x14ac:dyDescent="0.4">
      <c r="A2" s="277" t="s">
        <v>417</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12"/>
      <c r="B4" s="275" t="s">
        <v>0</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12"/>
      <c r="B6" s="275" t="s">
        <v>291</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12"/>
      <c r="B8" s="275" t="s">
        <v>179</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12"/>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12"/>
      <c r="B12" s="275" t="s">
        <v>576</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12"/>
      <c r="B14" s="270" t="s">
        <v>426</v>
      </c>
      <c r="C14" s="270"/>
      <c r="D14" s="270"/>
      <c r="E14" s="270"/>
      <c r="F14" s="270"/>
      <c r="G14" s="270"/>
      <c r="H14" s="270"/>
      <c r="I14" s="270"/>
      <c r="J14" s="271"/>
    </row>
    <row r="15" spans="1:10" x14ac:dyDescent="0.4">
      <c r="A15" s="274" t="s">
        <v>119</v>
      </c>
      <c r="B15" s="275"/>
      <c r="C15" s="275"/>
      <c r="D15" s="275"/>
      <c r="E15" s="275"/>
      <c r="F15" s="275"/>
      <c r="G15" s="275"/>
      <c r="H15" s="275"/>
      <c r="I15" s="275"/>
      <c r="J15" s="276"/>
    </row>
    <row r="16" spans="1:10" x14ac:dyDescent="0.4">
      <c r="A16" s="12"/>
      <c r="B16" s="11" t="s">
        <v>122</v>
      </c>
      <c r="C16" s="270" t="s">
        <v>425</v>
      </c>
      <c r="D16" s="270"/>
      <c r="E16" s="270"/>
      <c r="F16" s="270"/>
      <c r="G16" s="270"/>
      <c r="H16" s="270"/>
      <c r="I16" s="270"/>
      <c r="J16" s="271"/>
    </row>
    <row r="17" spans="1:10" x14ac:dyDescent="0.4">
      <c r="A17" s="12"/>
      <c r="B17" s="11" t="s">
        <v>123</v>
      </c>
      <c r="C17" s="275" t="s">
        <v>181</v>
      </c>
      <c r="D17" s="275"/>
      <c r="E17" s="275"/>
      <c r="F17" s="275"/>
      <c r="G17" s="275"/>
      <c r="H17" s="275"/>
      <c r="I17" s="275"/>
      <c r="J17" s="276"/>
    </row>
    <row r="18" spans="1:10" x14ac:dyDescent="0.4">
      <c r="A18" s="12"/>
      <c r="B18" s="11" t="s">
        <v>124</v>
      </c>
      <c r="C18" s="275" t="s">
        <v>182</v>
      </c>
      <c r="D18" s="275"/>
      <c r="E18" s="275"/>
      <c r="F18" s="275"/>
      <c r="G18" s="275"/>
      <c r="H18" s="275"/>
      <c r="I18" s="275"/>
      <c r="J18" s="276"/>
    </row>
    <row r="19" spans="1:10" x14ac:dyDescent="0.4">
      <c r="A19" s="12"/>
      <c r="B19" s="11"/>
      <c r="C19" s="275" t="s">
        <v>183</v>
      </c>
      <c r="D19" s="275"/>
      <c r="E19" s="275"/>
      <c r="F19" s="275"/>
      <c r="G19" s="275"/>
      <c r="H19" s="275"/>
      <c r="I19" s="275"/>
      <c r="J19" s="276"/>
    </row>
    <row r="20" spans="1:10" x14ac:dyDescent="0.4">
      <c r="A20" s="5"/>
      <c r="B20" s="13" t="s">
        <v>208</v>
      </c>
      <c r="C20" s="282" t="s">
        <v>148</v>
      </c>
      <c r="D20" s="282"/>
      <c r="E20" s="282"/>
      <c r="F20" s="282"/>
      <c r="G20" s="282"/>
      <c r="H20" s="282"/>
      <c r="I20" s="282"/>
      <c r="J20" s="283"/>
    </row>
    <row r="23" spans="1:10" x14ac:dyDescent="0.4">
      <c r="A23" s="277" t="s">
        <v>418</v>
      </c>
      <c r="B23" s="278"/>
      <c r="C23" s="278"/>
      <c r="D23" s="278"/>
      <c r="E23" s="278"/>
      <c r="F23" s="278"/>
      <c r="G23" s="278"/>
      <c r="H23" s="278"/>
      <c r="I23" s="278"/>
      <c r="J23" s="279"/>
    </row>
    <row r="24" spans="1:10" x14ac:dyDescent="0.4">
      <c r="A24" s="274" t="s">
        <v>120</v>
      </c>
      <c r="B24" s="275"/>
      <c r="C24" s="275"/>
      <c r="D24" s="275"/>
      <c r="E24" s="275"/>
      <c r="F24" s="275"/>
      <c r="G24" s="275"/>
      <c r="H24" s="275"/>
      <c r="I24" s="275"/>
      <c r="J24" s="276"/>
    </row>
    <row r="25" spans="1:10" x14ac:dyDescent="0.4">
      <c r="A25" s="12"/>
      <c r="B25" s="275" t="s">
        <v>0</v>
      </c>
      <c r="C25" s="275"/>
      <c r="D25" s="275"/>
      <c r="E25" s="275"/>
      <c r="F25" s="275"/>
      <c r="G25" s="275"/>
      <c r="H25" s="275"/>
      <c r="I25" s="275"/>
      <c r="J25" s="276"/>
    </row>
    <row r="26" spans="1:10" x14ac:dyDescent="0.4">
      <c r="A26" s="274" t="s">
        <v>126</v>
      </c>
      <c r="B26" s="275"/>
      <c r="C26" s="275"/>
      <c r="D26" s="275"/>
      <c r="E26" s="275"/>
      <c r="F26" s="275"/>
      <c r="G26" s="275"/>
      <c r="H26" s="275"/>
      <c r="I26" s="275"/>
      <c r="J26" s="276"/>
    </row>
    <row r="27" spans="1:10" x14ac:dyDescent="0.4">
      <c r="A27" s="12"/>
      <c r="B27" s="275" t="s">
        <v>291</v>
      </c>
      <c r="C27" s="275"/>
      <c r="D27" s="275"/>
      <c r="E27" s="275"/>
      <c r="F27" s="275"/>
      <c r="G27" s="275"/>
      <c r="H27" s="275"/>
      <c r="I27" s="275"/>
      <c r="J27" s="276"/>
    </row>
    <row r="28" spans="1:10" x14ac:dyDescent="0.4">
      <c r="A28" s="274" t="s">
        <v>149</v>
      </c>
      <c r="B28" s="275"/>
      <c r="C28" s="275"/>
      <c r="D28" s="275"/>
      <c r="E28" s="275"/>
      <c r="F28" s="275"/>
      <c r="G28" s="275"/>
      <c r="H28" s="275"/>
      <c r="I28" s="275"/>
      <c r="J28" s="276"/>
    </row>
    <row r="29" spans="1:10" x14ac:dyDescent="0.4">
      <c r="A29" s="12"/>
      <c r="B29" s="275" t="s">
        <v>179</v>
      </c>
      <c r="C29" s="275"/>
      <c r="D29" s="275"/>
      <c r="E29" s="275"/>
      <c r="F29" s="275"/>
      <c r="G29" s="275"/>
      <c r="H29" s="275"/>
      <c r="I29" s="275"/>
      <c r="J29" s="276"/>
    </row>
    <row r="30" spans="1:10" x14ac:dyDescent="0.4">
      <c r="A30" s="274" t="s">
        <v>150</v>
      </c>
      <c r="B30" s="275"/>
      <c r="C30" s="275"/>
      <c r="D30" s="275"/>
      <c r="E30" s="275"/>
      <c r="F30" s="275"/>
      <c r="G30" s="275"/>
      <c r="H30" s="275"/>
      <c r="I30" s="275"/>
      <c r="J30" s="276"/>
    </row>
    <row r="31" spans="1:10" x14ac:dyDescent="0.4">
      <c r="A31" s="12"/>
      <c r="B31" s="275" t="s">
        <v>151</v>
      </c>
      <c r="C31" s="275"/>
      <c r="D31" s="275"/>
      <c r="E31" s="275"/>
      <c r="F31" s="275"/>
      <c r="G31" s="275"/>
      <c r="H31" s="275"/>
      <c r="I31" s="275"/>
      <c r="J31" s="276"/>
    </row>
    <row r="32" spans="1:10" x14ac:dyDescent="0.4">
      <c r="A32" s="274" t="s">
        <v>127</v>
      </c>
      <c r="B32" s="275"/>
      <c r="C32" s="275"/>
      <c r="D32" s="275"/>
      <c r="E32" s="275"/>
      <c r="F32" s="275"/>
      <c r="G32" s="275"/>
      <c r="H32" s="275"/>
      <c r="I32" s="275"/>
      <c r="J32" s="276"/>
    </row>
    <row r="33" spans="1:10" x14ac:dyDescent="0.4">
      <c r="A33" s="12"/>
      <c r="B33" s="275" t="s">
        <v>187</v>
      </c>
      <c r="C33" s="275"/>
      <c r="D33" s="275"/>
      <c r="E33" s="275"/>
      <c r="F33" s="275"/>
      <c r="G33" s="275"/>
      <c r="H33" s="275"/>
      <c r="I33" s="275"/>
      <c r="J33" s="276"/>
    </row>
    <row r="34" spans="1:10" x14ac:dyDescent="0.4">
      <c r="A34" s="274" t="s">
        <v>121</v>
      </c>
      <c r="B34" s="275"/>
      <c r="C34" s="275"/>
      <c r="D34" s="275"/>
      <c r="E34" s="275"/>
      <c r="F34" s="275"/>
      <c r="G34" s="275"/>
      <c r="H34" s="275"/>
      <c r="I34" s="275"/>
      <c r="J34" s="276"/>
    </row>
    <row r="35" spans="1:10" ht="18.75" customHeight="1" x14ac:dyDescent="0.4">
      <c r="A35" s="12"/>
      <c r="B35" s="270" t="s">
        <v>424</v>
      </c>
      <c r="C35" s="270"/>
      <c r="D35" s="270"/>
      <c r="E35" s="270"/>
      <c r="F35" s="270"/>
      <c r="G35" s="270"/>
      <c r="H35" s="270"/>
      <c r="I35" s="270"/>
      <c r="J35" s="271"/>
    </row>
    <row r="36" spans="1:10" ht="18.75" customHeight="1" x14ac:dyDescent="0.4">
      <c r="A36" s="12"/>
      <c r="B36" s="270"/>
      <c r="C36" s="270"/>
      <c r="D36" s="270"/>
      <c r="E36" s="270"/>
      <c r="F36" s="270"/>
      <c r="G36" s="270"/>
      <c r="H36" s="270"/>
      <c r="I36" s="270"/>
      <c r="J36" s="271"/>
    </row>
    <row r="37" spans="1:10" x14ac:dyDescent="0.4">
      <c r="A37" s="274" t="s">
        <v>119</v>
      </c>
      <c r="B37" s="275"/>
      <c r="C37" s="275"/>
      <c r="D37" s="275"/>
      <c r="E37" s="275"/>
      <c r="F37" s="275"/>
      <c r="G37" s="275"/>
      <c r="H37" s="275"/>
      <c r="I37" s="275"/>
      <c r="J37" s="276"/>
    </row>
    <row r="38" spans="1:10" x14ac:dyDescent="0.4">
      <c r="A38" s="12"/>
      <c r="B38" s="11" t="s">
        <v>122</v>
      </c>
      <c r="C38" s="270" t="s">
        <v>423</v>
      </c>
      <c r="D38" s="270"/>
      <c r="E38" s="270"/>
      <c r="F38" s="270"/>
      <c r="G38" s="270"/>
      <c r="H38" s="270"/>
      <c r="I38" s="270"/>
      <c r="J38" s="271"/>
    </row>
    <row r="39" spans="1:10" s="102" customFormat="1" x14ac:dyDescent="0.4">
      <c r="A39" s="104"/>
      <c r="B39" s="103"/>
      <c r="C39" s="270"/>
      <c r="D39" s="270"/>
      <c r="E39" s="270"/>
      <c r="F39" s="270"/>
      <c r="G39" s="270"/>
      <c r="H39" s="270"/>
      <c r="I39" s="270"/>
      <c r="J39" s="271"/>
    </row>
    <row r="40" spans="1:10" ht="18.75" customHeight="1" x14ac:dyDescent="0.4">
      <c r="A40" s="12"/>
      <c r="B40" s="11" t="s">
        <v>123</v>
      </c>
      <c r="C40" s="275" t="s">
        <v>347</v>
      </c>
      <c r="D40" s="275"/>
      <c r="E40" s="275"/>
      <c r="F40" s="275"/>
      <c r="G40" s="275"/>
      <c r="H40" s="275"/>
      <c r="I40" s="275"/>
      <c r="J40" s="276"/>
    </row>
    <row r="41" spans="1:10" ht="18.75" customHeight="1" x14ac:dyDescent="0.4">
      <c r="A41" s="12"/>
      <c r="B41" s="11" t="s">
        <v>124</v>
      </c>
      <c r="C41" s="275" t="s">
        <v>348</v>
      </c>
      <c r="D41" s="275"/>
      <c r="E41" s="275"/>
      <c r="F41" s="275"/>
      <c r="G41" s="275"/>
      <c r="H41" s="275"/>
      <c r="I41" s="275"/>
      <c r="J41" s="276"/>
    </row>
    <row r="42" spans="1:10" x14ac:dyDescent="0.4">
      <c r="A42" s="12"/>
      <c r="B42" s="11"/>
      <c r="C42" s="275" t="s">
        <v>184</v>
      </c>
      <c r="D42" s="275"/>
      <c r="E42" s="275"/>
      <c r="F42" s="275"/>
      <c r="G42" s="275"/>
      <c r="H42" s="275"/>
      <c r="I42" s="275"/>
      <c r="J42" s="276"/>
    </row>
    <row r="43" spans="1:10" x14ac:dyDescent="0.4">
      <c r="A43" s="5"/>
      <c r="B43" s="13" t="s">
        <v>208</v>
      </c>
      <c r="C43" s="282" t="s">
        <v>148</v>
      </c>
      <c r="D43" s="282"/>
      <c r="E43" s="282"/>
      <c r="F43" s="282"/>
      <c r="G43" s="282"/>
      <c r="H43" s="282"/>
      <c r="I43" s="282"/>
      <c r="J43" s="283"/>
    </row>
  </sheetData>
  <mergeCells count="39">
    <mergeCell ref="C41:J41"/>
    <mergeCell ref="C42:J42"/>
    <mergeCell ref="C43:J43"/>
    <mergeCell ref="A32:J32"/>
    <mergeCell ref="B33:J33"/>
    <mergeCell ref="A34:J34"/>
    <mergeCell ref="B35:J36"/>
    <mergeCell ref="A37:J37"/>
    <mergeCell ref="C40:J40"/>
    <mergeCell ref="C38:J39"/>
    <mergeCell ref="B31:J31"/>
    <mergeCell ref="C18:J18"/>
    <mergeCell ref="C19:J19"/>
    <mergeCell ref="C20:J20"/>
    <mergeCell ref="A23:J23"/>
    <mergeCell ref="A24:J24"/>
    <mergeCell ref="B25:J25"/>
    <mergeCell ref="A26:J26"/>
    <mergeCell ref="B27:J27"/>
    <mergeCell ref="A28:J28"/>
    <mergeCell ref="B29:J29"/>
    <mergeCell ref="A30:J30"/>
    <mergeCell ref="A13:J13"/>
    <mergeCell ref="B14:J14"/>
    <mergeCell ref="A15:J15"/>
    <mergeCell ref="C16:J16"/>
    <mergeCell ref="C17:J17"/>
    <mergeCell ref="B12:J12"/>
    <mergeCell ref="A1:J1"/>
    <mergeCell ref="A2:J2"/>
    <mergeCell ref="A3:J3"/>
    <mergeCell ref="B4:J4"/>
    <mergeCell ref="A5:J5"/>
    <mergeCell ref="B6:J6"/>
    <mergeCell ref="A7:J7"/>
    <mergeCell ref="B8:J8"/>
    <mergeCell ref="A9:J9"/>
    <mergeCell ref="B10:J10"/>
    <mergeCell ref="A11:J11"/>
  </mergeCells>
  <phoneticPr fontId="2"/>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F76C-F01E-4FF3-B34D-8E620C275C98}">
  <dimension ref="A1:J83"/>
  <sheetViews>
    <sheetView workbookViewId="0">
      <selection activeCell="A5" sqref="A5:J5"/>
    </sheetView>
  </sheetViews>
  <sheetFormatPr defaultRowHeight="18.75" x14ac:dyDescent="0.4"/>
  <cols>
    <col min="1" max="2" width="2.75" style="10" customWidth="1"/>
    <col min="3" max="16384" width="9" style="10"/>
  </cols>
  <sheetData>
    <row r="1" spans="1:10" x14ac:dyDescent="0.4">
      <c r="A1" s="272" t="s">
        <v>383</v>
      </c>
      <c r="B1" s="272"/>
      <c r="C1" s="272"/>
      <c r="D1" s="272"/>
      <c r="E1" s="272"/>
      <c r="F1" s="272"/>
      <c r="G1" s="272"/>
      <c r="H1" s="272"/>
      <c r="I1" s="272"/>
      <c r="J1" s="272"/>
    </row>
    <row r="2" spans="1:10" x14ac:dyDescent="0.4">
      <c r="A2" s="277" t="s">
        <v>419</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12"/>
      <c r="B4" s="275" t="s">
        <v>63</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12"/>
      <c r="B6" s="275" t="s">
        <v>292</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12"/>
      <c r="B8" s="275" t="s">
        <v>566</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12"/>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12"/>
      <c r="B12" s="275" t="s">
        <v>577</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12"/>
      <c r="B14" s="270" t="s">
        <v>341</v>
      </c>
      <c r="C14" s="270"/>
      <c r="D14" s="270"/>
      <c r="E14" s="270"/>
      <c r="F14" s="270"/>
      <c r="G14" s="270"/>
      <c r="H14" s="270"/>
      <c r="I14" s="270"/>
      <c r="J14" s="271"/>
    </row>
    <row r="15" spans="1:10" x14ac:dyDescent="0.4">
      <c r="A15" s="274" t="s">
        <v>119</v>
      </c>
      <c r="B15" s="275"/>
      <c r="C15" s="275"/>
      <c r="D15" s="275"/>
      <c r="E15" s="275"/>
      <c r="F15" s="275"/>
      <c r="G15" s="275"/>
      <c r="H15" s="275"/>
      <c r="I15" s="275"/>
      <c r="J15" s="276"/>
    </row>
    <row r="16" spans="1:10" x14ac:dyDescent="0.4">
      <c r="A16" s="12"/>
      <c r="B16" s="11" t="s">
        <v>122</v>
      </c>
      <c r="C16" s="270" t="s">
        <v>340</v>
      </c>
      <c r="D16" s="270"/>
      <c r="E16" s="270"/>
      <c r="F16" s="270"/>
      <c r="G16" s="270"/>
      <c r="H16" s="270"/>
      <c r="I16" s="270"/>
      <c r="J16" s="271"/>
    </row>
    <row r="17" spans="1:10" x14ac:dyDescent="0.4">
      <c r="A17" s="12"/>
      <c r="B17" s="11" t="s">
        <v>123</v>
      </c>
      <c r="C17" s="275" t="s">
        <v>339</v>
      </c>
      <c r="D17" s="275"/>
      <c r="E17" s="275"/>
      <c r="F17" s="275"/>
      <c r="G17" s="275"/>
      <c r="H17" s="275"/>
      <c r="I17" s="275"/>
      <c r="J17" s="276"/>
    </row>
    <row r="18" spans="1:10" x14ac:dyDescent="0.4">
      <c r="A18" s="12"/>
      <c r="B18" s="11" t="s">
        <v>124</v>
      </c>
      <c r="C18" s="275" t="s">
        <v>155</v>
      </c>
      <c r="D18" s="275"/>
      <c r="E18" s="275"/>
      <c r="F18" s="275"/>
      <c r="G18" s="275"/>
      <c r="H18" s="275"/>
      <c r="I18" s="275"/>
      <c r="J18" s="276"/>
    </row>
    <row r="19" spans="1:10" x14ac:dyDescent="0.4">
      <c r="A19" s="12"/>
      <c r="B19" s="11"/>
      <c r="C19" s="275" t="s">
        <v>183</v>
      </c>
      <c r="D19" s="275"/>
      <c r="E19" s="275"/>
      <c r="F19" s="275"/>
      <c r="G19" s="275"/>
      <c r="H19" s="275"/>
      <c r="I19" s="275"/>
      <c r="J19" s="276"/>
    </row>
    <row r="20" spans="1:10" x14ac:dyDescent="0.4">
      <c r="A20" s="5"/>
      <c r="B20" s="13" t="s">
        <v>208</v>
      </c>
      <c r="C20" s="282" t="s">
        <v>148</v>
      </c>
      <c r="D20" s="282"/>
      <c r="E20" s="282"/>
      <c r="F20" s="282"/>
      <c r="G20" s="282"/>
      <c r="H20" s="282"/>
      <c r="I20" s="282"/>
      <c r="J20" s="283"/>
    </row>
    <row r="23" spans="1:10" x14ac:dyDescent="0.4">
      <c r="A23" s="277" t="s">
        <v>420</v>
      </c>
      <c r="B23" s="278"/>
      <c r="C23" s="278"/>
      <c r="D23" s="278"/>
      <c r="E23" s="278"/>
      <c r="F23" s="278"/>
      <c r="G23" s="278"/>
      <c r="H23" s="278"/>
      <c r="I23" s="278"/>
      <c r="J23" s="279"/>
    </row>
    <row r="24" spans="1:10" x14ac:dyDescent="0.4">
      <c r="A24" s="274" t="s">
        <v>120</v>
      </c>
      <c r="B24" s="275"/>
      <c r="C24" s="275"/>
      <c r="D24" s="275"/>
      <c r="E24" s="275"/>
      <c r="F24" s="275"/>
      <c r="G24" s="275"/>
      <c r="H24" s="275"/>
      <c r="I24" s="275"/>
      <c r="J24" s="276"/>
    </row>
    <row r="25" spans="1:10" x14ac:dyDescent="0.4">
      <c r="A25" s="110"/>
      <c r="B25" s="275" t="s">
        <v>185</v>
      </c>
      <c r="C25" s="275"/>
      <c r="D25" s="275"/>
      <c r="E25" s="275"/>
      <c r="F25" s="275"/>
      <c r="G25" s="275"/>
      <c r="H25" s="275"/>
      <c r="I25" s="275"/>
      <c r="J25" s="276"/>
    </row>
    <row r="26" spans="1:10" x14ac:dyDescent="0.4">
      <c r="A26" s="274" t="s">
        <v>126</v>
      </c>
      <c r="B26" s="275"/>
      <c r="C26" s="275"/>
      <c r="D26" s="275"/>
      <c r="E26" s="275"/>
      <c r="F26" s="275"/>
      <c r="G26" s="275"/>
      <c r="H26" s="275"/>
      <c r="I26" s="275"/>
      <c r="J26" s="276"/>
    </row>
    <row r="27" spans="1:10" x14ac:dyDescent="0.4">
      <c r="A27" s="110"/>
      <c r="B27" s="275" t="s">
        <v>292</v>
      </c>
      <c r="C27" s="275"/>
      <c r="D27" s="275"/>
      <c r="E27" s="275"/>
      <c r="F27" s="275"/>
      <c r="G27" s="275"/>
      <c r="H27" s="275"/>
      <c r="I27" s="275"/>
      <c r="J27" s="276"/>
    </row>
    <row r="28" spans="1:10" x14ac:dyDescent="0.4">
      <c r="A28" s="274" t="s">
        <v>149</v>
      </c>
      <c r="B28" s="275"/>
      <c r="C28" s="275"/>
      <c r="D28" s="275"/>
      <c r="E28" s="275"/>
      <c r="F28" s="275"/>
      <c r="G28" s="275"/>
      <c r="H28" s="275"/>
      <c r="I28" s="275"/>
      <c r="J28" s="276"/>
    </row>
    <row r="29" spans="1:10" x14ac:dyDescent="0.4">
      <c r="A29" s="110"/>
      <c r="B29" s="275" t="s">
        <v>566</v>
      </c>
      <c r="C29" s="275"/>
      <c r="D29" s="275"/>
      <c r="E29" s="275"/>
      <c r="F29" s="275"/>
      <c r="G29" s="275"/>
      <c r="H29" s="275"/>
      <c r="I29" s="275"/>
      <c r="J29" s="276"/>
    </row>
    <row r="30" spans="1:10" x14ac:dyDescent="0.4">
      <c r="A30" s="274" t="s">
        <v>150</v>
      </c>
      <c r="B30" s="275"/>
      <c r="C30" s="275"/>
      <c r="D30" s="275"/>
      <c r="E30" s="275"/>
      <c r="F30" s="275"/>
      <c r="G30" s="275"/>
      <c r="H30" s="275"/>
      <c r="I30" s="275"/>
      <c r="J30" s="276"/>
    </row>
    <row r="31" spans="1:10" x14ac:dyDescent="0.4">
      <c r="A31" s="110"/>
      <c r="B31" s="275" t="s">
        <v>151</v>
      </c>
      <c r="C31" s="275"/>
      <c r="D31" s="275"/>
      <c r="E31" s="275"/>
      <c r="F31" s="275"/>
      <c r="G31" s="275"/>
      <c r="H31" s="275"/>
      <c r="I31" s="275"/>
      <c r="J31" s="276"/>
    </row>
    <row r="32" spans="1:10" x14ac:dyDescent="0.4">
      <c r="A32" s="274" t="s">
        <v>127</v>
      </c>
      <c r="B32" s="275"/>
      <c r="C32" s="275"/>
      <c r="D32" s="275"/>
      <c r="E32" s="275"/>
      <c r="F32" s="275"/>
      <c r="G32" s="275"/>
      <c r="H32" s="275"/>
      <c r="I32" s="275"/>
      <c r="J32" s="276"/>
    </row>
    <row r="33" spans="1:10" x14ac:dyDescent="0.4">
      <c r="A33" s="110"/>
      <c r="B33" s="275" t="s">
        <v>578</v>
      </c>
      <c r="C33" s="275"/>
      <c r="D33" s="275"/>
      <c r="E33" s="275"/>
      <c r="F33" s="275"/>
      <c r="G33" s="275"/>
      <c r="H33" s="275"/>
      <c r="I33" s="275"/>
      <c r="J33" s="276"/>
    </row>
    <row r="34" spans="1:10" x14ac:dyDescent="0.4">
      <c r="A34" s="274" t="s">
        <v>121</v>
      </c>
      <c r="B34" s="275"/>
      <c r="C34" s="275"/>
      <c r="D34" s="275"/>
      <c r="E34" s="275"/>
      <c r="F34" s="275"/>
      <c r="G34" s="275"/>
      <c r="H34" s="275"/>
      <c r="I34" s="275"/>
      <c r="J34" s="276"/>
    </row>
    <row r="35" spans="1:10" x14ac:dyDescent="0.4">
      <c r="A35" s="110"/>
      <c r="B35" s="270" t="s">
        <v>403</v>
      </c>
      <c r="C35" s="270"/>
      <c r="D35" s="270"/>
      <c r="E35" s="270"/>
      <c r="F35" s="270"/>
      <c r="G35" s="270"/>
      <c r="H35" s="270"/>
      <c r="I35" s="270"/>
      <c r="J35" s="271"/>
    </row>
    <row r="36" spans="1:10" x14ac:dyDescent="0.4">
      <c r="A36" s="274" t="s">
        <v>119</v>
      </c>
      <c r="B36" s="275"/>
      <c r="C36" s="275"/>
      <c r="D36" s="275"/>
      <c r="E36" s="275"/>
      <c r="F36" s="275"/>
      <c r="G36" s="275"/>
      <c r="H36" s="275"/>
      <c r="I36" s="275"/>
      <c r="J36" s="276"/>
    </row>
    <row r="37" spans="1:10" x14ac:dyDescent="0.4">
      <c r="A37" s="110"/>
      <c r="B37" s="111" t="s">
        <v>122</v>
      </c>
      <c r="C37" s="270" t="s">
        <v>416</v>
      </c>
      <c r="D37" s="270"/>
      <c r="E37" s="270"/>
      <c r="F37" s="270"/>
      <c r="G37" s="270"/>
      <c r="H37" s="270"/>
      <c r="I37" s="270"/>
      <c r="J37" s="271"/>
    </row>
    <row r="38" spans="1:10" x14ac:dyDescent="0.4">
      <c r="A38" s="110"/>
      <c r="B38" s="111"/>
      <c r="C38" s="270"/>
      <c r="D38" s="270"/>
      <c r="E38" s="270"/>
      <c r="F38" s="270"/>
      <c r="G38" s="270"/>
      <c r="H38" s="270"/>
      <c r="I38" s="270"/>
      <c r="J38" s="271"/>
    </row>
    <row r="39" spans="1:10" x14ac:dyDescent="0.4">
      <c r="A39" s="110"/>
      <c r="B39" s="111" t="s">
        <v>123</v>
      </c>
      <c r="C39" s="275" t="s">
        <v>180</v>
      </c>
      <c r="D39" s="275"/>
      <c r="E39" s="275"/>
      <c r="F39" s="275"/>
      <c r="G39" s="275"/>
      <c r="H39" s="275"/>
      <c r="I39" s="275"/>
      <c r="J39" s="276"/>
    </row>
    <row r="40" spans="1:10" x14ac:dyDescent="0.4">
      <c r="A40" s="110"/>
      <c r="B40" s="111" t="s">
        <v>124</v>
      </c>
      <c r="C40" s="275" t="s">
        <v>155</v>
      </c>
      <c r="D40" s="275"/>
      <c r="E40" s="275"/>
      <c r="F40" s="275"/>
      <c r="G40" s="275"/>
      <c r="H40" s="275"/>
      <c r="I40" s="275"/>
      <c r="J40" s="276"/>
    </row>
    <row r="41" spans="1:10" x14ac:dyDescent="0.4">
      <c r="A41" s="110"/>
      <c r="B41" s="111"/>
      <c r="C41" s="275" t="s">
        <v>183</v>
      </c>
      <c r="D41" s="275"/>
      <c r="E41" s="275"/>
      <c r="F41" s="275"/>
      <c r="G41" s="275"/>
      <c r="H41" s="275"/>
      <c r="I41" s="275"/>
      <c r="J41" s="276"/>
    </row>
    <row r="42" spans="1:10" x14ac:dyDescent="0.4">
      <c r="A42" s="5"/>
      <c r="B42" s="109" t="s">
        <v>208</v>
      </c>
      <c r="C42" s="282" t="s">
        <v>148</v>
      </c>
      <c r="D42" s="282"/>
      <c r="E42" s="282"/>
      <c r="F42" s="282"/>
      <c r="G42" s="282"/>
      <c r="H42" s="282"/>
      <c r="I42" s="282"/>
      <c r="J42" s="283"/>
    </row>
    <row r="43" spans="1:10" x14ac:dyDescent="0.4">
      <c r="A43" s="108"/>
      <c r="B43" s="108"/>
      <c r="C43" s="108"/>
      <c r="D43" s="108"/>
      <c r="E43" s="108"/>
      <c r="F43" s="108"/>
      <c r="G43" s="108"/>
      <c r="H43" s="108"/>
      <c r="I43" s="108"/>
      <c r="J43" s="108"/>
    </row>
    <row r="44" spans="1:10" x14ac:dyDescent="0.4">
      <c r="A44" s="108"/>
      <c r="B44" s="108"/>
      <c r="C44" s="108"/>
      <c r="D44" s="108"/>
      <c r="E44" s="108"/>
      <c r="F44" s="108"/>
      <c r="G44" s="108"/>
      <c r="H44" s="108"/>
      <c r="I44" s="108"/>
      <c r="J44" s="108"/>
    </row>
    <row r="45" spans="1:10" x14ac:dyDescent="0.4">
      <c r="A45" s="277" t="s">
        <v>421</v>
      </c>
      <c r="B45" s="278"/>
      <c r="C45" s="278"/>
      <c r="D45" s="278"/>
      <c r="E45" s="278"/>
      <c r="F45" s="278"/>
      <c r="G45" s="278"/>
      <c r="H45" s="278"/>
      <c r="I45" s="278"/>
      <c r="J45" s="279"/>
    </row>
    <row r="46" spans="1:10" x14ac:dyDescent="0.4">
      <c r="A46" s="274" t="s">
        <v>120</v>
      </c>
      <c r="B46" s="275"/>
      <c r="C46" s="275"/>
      <c r="D46" s="275"/>
      <c r="E46" s="275"/>
      <c r="F46" s="275"/>
      <c r="G46" s="275"/>
      <c r="H46" s="275"/>
      <c r="I46" s="275"/>
      <c r="J46" s="276"/>
    </row>
    <row r="47" spans="1:10" x14ac:dyDescent="0.4">
      <c r="A47" s="110"/>
      <c r="B47" s="275" t="s">
        <v>185</v>
      </c>
      <c r="C47" s="275"/>
      <c r="D47" s="275"/>
      <c r="E47" s="275"/>
      <c r="F47" s="275"/>
      <c r="G47" s="275"/>
      <c r="H47" s="275"/>
      <c r="I47" s="275"/>
      <c r="J47" s="276"/>
    </row>
    <row r="48" spans="1:10" x14ac:dyDescent="0.4">
      <c r="A48" s="274" t="s">
        <v>126</v>
      </c>
      <c r="B48" s="275"/>
      <c r="C48" s="275"/>
      <c r="D48" s="275"/>
      <c r="E48" s="275"/>
      <c r="F48" s="275"/>
      <c r="G48" s="275"/>
      <c r="H48" s="275"/>
      <c r="I48" s="275"/>
      <c r="J48" s="276"/>
    </row>
    <row r="49" spans="1:10" x14ac:dyDescent="0.4">
      <c r="A49" s="110"/>
      <c r="B49" s="275" t="s">
        <v>292</v>
      </c>
      <c r="C49" s="275"/>
      <c r="D49" s="275"/>
      <c r="E49" s="275"/>
      <c r="F49" s="275"/>
      <c r="G49" s="275"/>
      <c r="H49" s="275"/>
      <c r="I49" s="275"/>
      <c r="J49" s="276"/>
    </row>
    <row r="50" spans="1:10" x14ac:dyDescent="0.4">
      <c r="A50" s="274" t="s">
        <v>149</v>
      </c>
      <c r="B50" s="275"/>
      <c r="C50" s="275"/>
      <c r="D50" s="275"/>
      <c r="E50" s="275"/>
      <c r="F50" s="275"/>
      <c r="G50" s="275"/>
      <c r="H50" s="275"/>
      <c r="I50" s="275"/>
      <c r="J50" s="276"/>
    </row>
    <row r="51" spans="1:10" x14ac:dyDescent="0.4">
      <c r="A51" s="110"/>
      <c r="B51" s="275" t="s">
        <v>566</v>
      </c>
      <c r="C51" s="275"/>
      <c r="D51" s="275"/>
      <c r="E51" s="275"/>
      <c r="F51" s="275"/>
      <c r="G51" s="275"/>
      <c r="H51" s="275"/>
      <c r="I51" s="275"/>
      <c r="J51" s="276"/>
    </row>
    <row r="52" spans="1:10" x14ac:dyDescent="0.4">
      <c r="A52" s="274" t="s">
        <v>150</v>
      </c>
      <c r="B52" s="275"/>
      <c r="C52" s="275"/>
      <c r="D52" s="275"/>
      <c r="E52" s="275"/>
      <c r="F52" s="275"/>
      <c r="G52" s="275"/>
      <c r="H52" s="275"/>
      <c r="I52" s="275"/>
      <c r="J52" s="276"/>
    </row>
    <row r="53" spans="1:10" x14ac:dyDescent="0.4">
      <c r="A53" s="110"/>
      <c r="B53" s="275" t="s">
        <v>151</v>
      </c>
      <c r="C53" s="275"/>
      <c r="D53" s="275"/>
      <c r="E53" s="275"/>
      <c r="F53" s="275"/>
      <c r="G53" s="275"/>
      <c r="H53" s="275"/>
      <c r="I53" s="275"/>
      <c r="J53" s="276"/>
    </row>
    <row r="54" spans="1:10" x14ac:dyDescent="0.4">
      <c r="A54" s="274" t="s">
        <v>127</v>
      </c>
      <c r="B54" s="275"/>
      <c r="C54" s="275"/>
      <c r="D54" s="275"/>
      <c r="E54" s="275"/>
      <c r="F54" s="275"/>
      <c r="G54" s="275"/>
      <c r="H54" s="275"/>
      <c r="I54" s="275"/>
      <c r="J54" s="276"/>
    </row>
    <row r="55" spans="1:10" x14ac:dyDescent="0.4">
      <c r="A55" s="110"/>
      <c r="B55" s="275" t="s">
        <v>578</v>
      </c>
      <c r="C55" s="275"/>
      <c r="D55" s="275"/>
      <c r="E55" s="275"/>
      <c r="F55" s="275"/>
      <c r="G55" s="275"/>
      <c r="H55" s="275"/>
      <c r="I55" s="275"/>
      <c r="J55" s="276"/>
    </row>
    <row r="56" spans="1:10" x14ac:dyDescent="0.4">
      <c r="A56" s="274" t="s">
        <v>121</v>
      </c>
      <c r="B56" s="275"/>
      <c r="C56" s="275"/>
      <c r="D56" s="275"/>
      <c r="E56" s="275"/>
      <c r="F56" s="275"/>
      <c r="G56" s="275"/>
      <c r="H56" s="275"/>
      <c r="I56" s="275"/>
      <c r="J56" s="276"/>
    </row>
    <row r="57" spans="1:10" x14ac:dyDescent="0.4">
      <c r="A57" s="110"/>
      <c r="B57" s="270" t="s">
        <v>403</v>
      </c>
      <c r="C57" s="270"/>
      <c r="D57" s="270"/>
      <c r="E57" s="270"/>
      <c r="F57" s="270"/>
      <c r="G57" s="270"/>
      <c r="H57" s="270"/>
      <c r="I57" s="270"/>
      <c r="J57" s="271"/>
    </row>
    <row r="58" spans="1:10" x14ac:dyDescent="0.4">
      <c r="A58" s="274" t="s">
        <v>119</v>
      </c>
      <c r="B58" s="275"/>
      <c r="C58" s="275"/>
      <c r="D58" s="275"/>
      <c r="E58" s="275"/>
      <c r="F58" s="275"/>
      <c r="G58" s="275"/>
      <c r="H58" s="275"/>
      <c r="I58" s="275"/>
      <c r="J58" s="276"/>
    </row>
    <row r="59" spans="1:10" x14ac:dyDescent="0.4">
      <c r="A59" s="110"/>
      <c r="B59" s="111" t="s">
        <v>122</v>
      </c>
      <c r="C59" s="270" t="s">
        <v>415</v>
      </c>
      <c r="D59" s="270"/>
      <c r="E59" s="270"/>
      <c r="F59" s="270"/>
      <c r="G59" s="270"/>
      <c r="H59" s="270"/>
      <c r="I59" s="270"/>
      <c r="J59" s="271"/>
    </row>
    <row r="60" spans="1:10" x14ac:dyDescent="0.4">
      <c r="A60" s="110"/>
      <c r="B60" s="111"/>
      <c r="C60" s="270"/>
      <c r="D60" s="270"/>
      <c r="E60" s="270"/>
      <c r="F60" s="270"/>
      <c r="G60" s="270"/>
      <c r="H60" s="270"/>
      <c r="I60" s="270"/>
      <c r="J60" s="271"/>
    </row>
    <row r="61" spans="1:10" x14ac:dyDescent="0.4">
      <c r="A61" s="110"/>
      <c r="B61" s="111" t="s">
        <v>123</v>
      </c>
      <c r="C61" s="275" t="s">
        <v>186</v>
      </c>
      <c r="D61" s="275"/>
      <c r="E61" s="275"/>
      <c r="F61" s="275"/>
      <c r="G61" s="275"/>
      <c r="H61" s="275"/>
      <c r="I61" s="275"/>
      <c r="J61" s="276"/>
    </row>
    <row r="62" spans="1:10" x14ac:dyDescent="0.4">
      <c r="A62" s="5"/>
      <c r="B62" s="109" t="s">
        <v>124</v>
      </c>
      <c r="C62" s="282" t="s">
        <v>148</v>
      </c>
      <c r="D62" s="282"/>
      <c r="E62" s="282"/>
      <c r="F62" s="282"/>
      <c r="G62" s="282"/>
      <c r="H62" s="282"/>
      <c r="I62" s="282"/>
      <c r="J62" s="283"/>
    </row>
    <row r="63" spans="1:10" x14ac:dyDescent="0.4">
      <c r="A63" s="108"/>
      <c r="B63" s="108"/>
      <c r="C63" s="108"/>
      <c r="D63" s="108"/>
      <c r="E63" s="108"/>
      <c r="F63" s="108"/>
      <c r="G63" s="108"/>
      <c r="H63" s="108"/>
      <c r="I63" s="108"/>
      <c r="J63" s="108"/>
    </row>
    <row r="64" spans="1:10" x14ac:dyDescent="0.4">
      <c r="A64" s="108"/>
      <c r="B64" s="108"/>
      <c r="C64" s="108"/>
      <c r="D64" s="108"/>
      <c r="E64" s="108"/>
      <c r="F64" s="108"/>
      <c r="G64" s="108"/>
      <c r="H64" s="108"/>
      <c r="I64" s="108"/>
      <c r="J64" s="108"/>
    </row>
    <row r="65" spans="1:10" x14ac:dyDescent="0.4">
      <c r="A65" s="277" t="s">
        <v>422</v>
      </c>
      <c r="B65" s="278"/>
      <c r="C65" s="278"/>
      <c r="D65" s="278"/>
      <c r="E65" s="278"/>
      <c r="F65" s="278"/>
      <c r="G65" s="278"/>
      <c r="H65" s="278"/>
      <c r="I65" s="278"/>
      <c r="J65" s="279"/>
    </row>
    <row r="66" spans="1:10" x14ac:dyDescent="0.4">
      <c r="A66" s="274" t="s">
        <v>120</v>
      </c>
      <c r="B66" s="275"/>
      <c r="C66" s="275"/>
      <c r="D66" s="275"/>
      <c r="E66" s="275"/>
      <c r="F66" s="275"/>
      <c r="G66" s="275"/>
      <c r="H66" s="275"/>
      <c r="I66" s="275"/>
      <c r="J66" s="276"/>
    </row>
    <row r="67" spans="1:10" x14ac:dyDescent="0.4">
      <c r="A67" s="110"/>
      <c r="B67" s="275" t="s">
        <v>185</v>
      </c>
      <c r="C67" s="275"/>
      <c r="D67" s="275"/>
      <c r="E67" s="275"/>
      <c r="F67" s="275"/>
      <c r="G67" s="275"/>
      <c r="H67" s="275"/>
      <c r="I67" s="275"/>
      <c r="J67" s="276"/>
    </row>
    <row r="68" spans="1:10" x14ac:dyDescent="0.4">
      <c r="A68" s="274" t="s">
        <v>126</v>
      </c>
      <c r="B68" s="275"/>
      <c r="C68" s="275"/>
      <c r="D68" s="275"/>
      <c r="E68" s="275"/>
      <c r="F68" s="275"/>
      <c r="G68" s="275"/>
      <c r="H68" s="275"/>
      <c r="I68" s="275"/>
      <c r="J68" s="276"/>
    </row>
    <row r="69" spans="1:10" x14ac:dyDescent="0.4">
      <c r="A69" s="110"/>
      <c r="B69" s="275" t="s">
        <v>292</v>
      </c>
      <c r="C69" s="275"/>
      <c r="D69" s="275"/>
      <c r="E69" s="275"/>
      <c r="F69" s="275"/>
      <c r="G69" s="275"/>
      <c r="H69" s="275"/>
      <c r="I69" s="275"/>
      <c r="J69" s="276"/>
    </row>
    <row r="70" spans="1:10" x14ac:dyDescent="0.4">
      <c r="A70" s="274" t="s">
        <v>149</v>
      </c>
      <c r="B70" s="275"/>
      <c r="C70" s="275"/>
      <c r="D70" s="275"/>
      <c r="E70" s="275"/>
      <c r="F70" s="275"/>
      <c r="G70" s="275"/>
      <c r="H70" s="275"/>
      <c r="I70" s="275"/>
      <c r="J70" s="276"/>
    </row>
    <row r="71" spans="1:10" x14ac:dyDescent="0.4">
      <c r="A71" s="110"/>
      <c r="B71" s="275" t="s">
        <v>566</v>
      </c>
      <c r="C71" s="275"/>
      <c r="D71" s="275"/>
      <c r="E71" s="275"/>
      <c r="F71" s="275"/>
      <c r="G71" s="275"/>
      <c r="H71" s="275"/>
      <c r="I71" s="275"/>
      <c r="J71" s="276"/>
    </row>
    <row r="72" spans="1:10" x14ac:dyDescent="0.4">
      <c r="A72" s="274" t="s">
        <v>150</v>
      </c>
      <c r="B72" s="275"/>
      <c r="C72" s="275"/>
      <c r="D72" s="275"/>
      <c r="E72" s="275"/>
      <c r="F72" s="275"/>
      <c r="G72" s="275"/>
      <c r="H72" s="275"/>
      <c r="I72" s="275"/>
      <c r="J72" s="276"/>
    </row>
    <row r="73" spans="1:10" x14ac:dyDescent="0.4">
      <c r="A73" s="110"/>
      <c r="B73" s="275" t="s">
        <v>151</v>
      </c>
      <c r="C73" s="275"/>
      <c r="D73" s="275"/>
      <c r="E73" s="275"/>
      <c r="F73" s="275"/>
      <c r="G73" s="275"/>
      <c r="H73" s="275"/>
      <c r="I73" s="275"/>
      <c r="J73" s="276"/>
    </row>
    <row r="74" spans="1:10" x14ac:dyDescent="0.4">
      <c r="A74" s="274" t="s">
        <v>127</v>
      </c>
      <c r="B74" s="275"/>
      <c r="C74" s="275"/>
      <c r="D74" s="275"/>
      <c r="E74" s="275"/>
      <c r="F74" s="275"/>
      <c r="G74" s="275"/>
      <c r="H74" s="275"/>
      <c r="I74" s="275"/>
      <c r="J74" s="276"/>
    </row>
    <row r="75" spans="1:10" x14ac:dyDescent="0.4">
      <c r="A75" s="110"/>
      <c r="B75" s="275" t="s">
        <v>576</v>
      </c>
      <c r="C75" s="275"/>
      <c r="D75" s="275"/>
      <c r="E75" s="275"/>
      <c r="F75" s="275"/>
      <c r="G75" s="275"/>
      <c r="H75" s="275"/>
      <c r="I75" s="275"/>
      <c r="J75" s="276"/>
    </row>
    <row r="76" spans="1:10" x14ac:dyDescent="0.4">
      <c r="A76" s="274" t="s">
        <v>121</v>
      </c>
      <c r="B76" s="275"/>
      <c r="C76" s="275"/>
      <c r="D76" s="275"/>
      <c r="E76" s="275"/>
      <c r="F76" s="275"/>
      <c r="G76" s="275"/>
      <c r="H76" s="275"/>
      <c r="I76" s="275"/>
      <c r="J76" s="276"/>
    </row>
    <row r="77" spans="1:10" x14ac:dyDescent="0.4">
      <c r="A77" s="110"/>
      <c r="B77" s="270" t="s">
        <v>190</v>
      </c>
      <c r="C77" s="270"/>
      <c r="D77" s="270"/>
      <c r="E77" s="270"/>
      <c r="F77" s="270"/>
      <c r="G77" s="270"/>
      <c r="H77" s="270"/>
      <c r="I77" s="270"/>
      <c r="J77" s="271"/>
    </row>
    <row r="78" spans="1:10" x14ac:dyDescent="0.4">
      <c r="A78" s="274" t="s">
        <v>119</v>
      </c>
      <c r="B78" s="275"/>
      <c r="C78" s="275"/>
      <c r="D78" s="275"/>
      <c r="E78" s="275"/>
      <c r="F78" s="275"/>
      <c r="G78" s="275"/>
      <c r="H78" s="275"/>
      <c r="I78" s="275"/>
      <c r="J78" s="276"/>
    </row>
    <row r="79" spans="1:10" x14ac:dyDescent="0.4">
      <c r="A79" s="110"/>
      <c r="B79" s="111" t="s">
        <v>122</v>
      </c>
      <c r="C79" s="270" t="s">
        <v>188</v>
      </c>
      <c r="D79" s="270"/>
      <c r="E79" s="270"/>
      <c r="F79" s="270"/>
      <c r="G79" s="270"/>
      <c r="H79" s="270"/>
      <c r="I79" s="270"/>
      <c r="J79" s="271"/>
    </row>
    <row r="80" spans="1:10" x14ac:dyDescent="0.4">
      <c r="A80" s="110"/>
      <c r="B80" s="111" t="s">
        <v>123</v>
      </c>
      <c r="C80" s="275" t="s">
        <v>189</v>
      </c>
      <c r="D80" s="275"/>
      <c r="E80" s="275"/>
      <c r="F80" s="275"/>
      <c r="G80" s="275"/>
      <c r="H80" s="275"/>
      <c r="I80" s="275"/>
      <c r="J80" s="276"/>
    </row>
    <row r="81" spans="1:10" x14ac:dyDescent="0.4">
      <c r="A81" s="110"/>
      <c r="B81" s="111" t="s">
        <v>124</v>
      </c>
      <c r="C81" s="275" t="s">
        <v>155</v>
      </c>
      <c r="D81" s="275"/>
      <c r="E81" s="275"/>
      <c r="F81" s="275"/>
      <c r="G81" s="275"/>
      <c r="H81" s="275"/>
      <c r="I81" s="275"/>
      <c r="J81" s="276"/>
    </row>
    <row r="82" spans="1:10" x14ac:dyDescent="0.4">
      <c r="A82" s="110"/>
      <c r="B82" s="111"/>
      <c r="C82" s="275" t="s">
        <v>183</v>
      </c>
      <c r="D82" s="275"/>
      <c r="E82" s="275"/>
      <c r="F82" s="275"/>
      <c r="G82" s="275"/>
      <c r="H82" s="275"/>
      <c r="I82" s="275"/>
      <c r="J82" s="276"/>
    </row>
    <row r="83" spans="1:10" x14ac:dyDescent="0.4">
      <c r="A83" s="5"/>
      <c r="B83" s="109" t="s">
        <v>208</v>
      </c>
      <c r="C83" s="282" t="s">
        <v>148</v>
      </c>
      <c r="D83" s="282"/>
      <c r="E83" s="282"/>
      <c r="F83" s="282"/>
      <c r="G83" s="282"/>
      <c r="H83" s="282"/>
      <c r="I83" s="282"/>
      <c r="J83" s="283"/>
    </row>
  </sheetData>
  <mergeCells count="75">
    <mergeCell ref="C20:J20"/>
    <mergeCell ref="A13:J13"/>
    <mergeCell ref="B14:J14"/>
    <mergeCell ref="A15:J15"/>
    <mergeCell ref="C16:J16"/>
    <mergeCell ref="C17:J17"/>
    <mergeCell ref="C18:J18"/>
    <mergeCell ref="A24:J24"/>
    <mergeCell ref="B25:J25"/>
    <mergeCell ref="A23:J23"/>
    <mergeCell ref="B12:J12"/>
    <mergeCell ref="A1:J1"/>
    <mergeCell ref="A2:J2"/>
    <mergeCell ref="A3:J3"/>
    <mergeCell ref="B4:J4"/>
    <mergeCell ref="A5:J5"/>
    <mergeCell ref="B6:J6"/>
    <mergeCell ref="A7:J7"/>
    <mergeCell ref="B8:J8"/>
    <mergeCell ref="A9:J9"/>
    <mergeCell ref="B10:J10"/>
    <mergeCell ref="A11:J11"/>
    <mergeCell ref="C19:J19"/>
    <mergeCell ref="A26:J26"/>
    <mergeCell ref="B27:J27"/>
    <mergeCell ref="A28:J28"/>
    <mergeCell ref="B29:J29"/>
    <mergeCell ref="A30:J30"/>
    <mergeCell ref="C37:J38"/>
    <mergeCell ref="C41:J41"/>
    <mergeCell ref="C42:J42"/>
    <mergeCell ref="B31:J31"/>
    <mergeCell ref="A32:J32"/>
    <mergeCell ref="B33:J33"/>
    <mergeCell ref="A34:J34"/>
    <mergeCell ref="B35:J35"/>
    <mergeCell ref="A36:J36"/>
    <mergeCell ref="A46:J46"/>
    <mergeCell ref="B47:J47"/>
    <mergeCell ref="A48:J48"/>
    <mergeCell ref="A45:J45"/>
    <mergeCell ref="C39:J39"/>
    <mergeCell ref="C40:J40"/>
    <mergeCell ref="B49:J49"/>
    <mergeCell ref="A50:J50"/>
    <mergeCell ref="B51:J51"/>
    <mergeCell ref="A52:J52"/>
    <mergeCell ref="B53:J53"/>
    <mergeCell ref="A54:J54"/>
    <mergeCell ref="B55:J55"/>
    <mergeCell ref="A56:J56"/>
    <mergeCell ref="B57:J57"/>
    <mergeCell ref="A58:J58"/>
    <mergeCell ref="A66:J66"/>
    <mergeCell ref="C59:J60"/>
    <mergeCell ref="C61:J61"/>
    <mergeCell ref="C62:J62"/>
    <mergeCell ref="A65:J65"/>
    <mergeCell ref="B67:J67"/>
    <mergeCell ref="A68:J68"/>
    <mergeCell ref="B69:J69"/>
    <mergeCell ref="A70:J70"/>
    <mergeCell ref="B71:J71"/>
    <mergeCell ref="B77:J77"/>
    <mergeCell ref="A78:J78"/>
    <mergeCell ref="A72:J72"/>
    <mergeCell ref="B73:J73"/>
    <mergeCell ref="A74:J74"/>
    <mergeCell ref="B75:J75"/>
    <mergeCell ref="A76:J76"/>
    <mergeCell ref="C82:J82"/>
    <mergeCell ref="C83:J83"/>
    <mergeCell ref="C79:J79"/>
    <mergeCell ref="C80:J80"/>
    <mergeCell ref="C81:J81"/>
  </mergeCells>
  <phoneticPr fontId="2"/>
  <pageMargins left="0.7" right="0.7" top="0.75" bottom="0.75" header="0.3" footer="0.3"/>
  <pageSetup paperSize="9"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BA31-3435-43A2-9431-B1CD889C40A2}">
  <dimension ref="A1:J20"/>
  <sheetViews>
    <sheetView workbookViewId="0">
      <selection activeCell="B12" sqref="B12:J12"/>
    </sheetView>
  </sheetViews>
  <sheetFormatPr defaultRowHeight="18.75" x14ac:dyDescent="0.4"/>
  <cols>
    <col min="1" max="2" width="2.75" style="10" customWidth="1"/>
    <col min="3" max="16384" width="9" style="10"/>
  </cols>
  <sheetData>
    <row r="1" spans="1:10" x14ac:dyDescent="0.4">
      <c r="A1" s="272" t="s">
        <v>412</v>
      </c>
      <c r="B1" s="272"/>
      <c r="C1" s="272"/>
      <c r="D1" s="272"/>
      <c r="E1" s="272"/>
      <c r="F1" s="272"/>
      <c r="G1" s="272"/>
      <c r="H1" s="272"/>
      <c r="I1" s="272"/>
      <c r="J1" s="272"/>
    </row>
    <row r="2" spans="1:10" x14ac:dyDescent="0.4">
      <c r="A2" s="277" t="s">
        <v>414</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12"/>
      <c r="B4" s="275" t="s">
        <v>293</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12"/>
      <c r="B6" s="275" t="s">
        <v>294</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12"/>
      <c r="B8" s="275" t="s">
        <v>193</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12"/>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12"/>
      <c r="B12" s="275" t="s">
        <v>187</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12"/>
      <c r="B14" s="270" t="s">
        <v>403</v>
      </c>
      <c r="C14" s="270"/>
      <c r="D14" s="270"/>
      <c r="E14" s="270"/>
      <c r="F14" s="270"/>
      <c r="G14" s="270"/>
      <c r="H14" s="270"/>
      <c r="I14" s="270"/>
      <c r="J14" s="271"/>
    </row>
    <row r="15" spans="1:10" x14ac:dyDescent="0.4">
      <c r="A15" s="274" t="s">
        <v>119</v>
      </c>
      <c r="B15" s="275"/>
      <c r="C15" s="275"/>
      <c r="D15" s="275"/>
      <c r="E15" s="275"/>
      <c r="F15" s="275"/>
      <c r="G15" s="275"/>
      <c r="H15" s="275"/>
      <c r="I15" s="275"/>
      <c r="J15" s="276"/>
    </row>
    <row r="16" spans="1:10" x14ac:dyDescent="0.4">
      <c r="A16" s="12"/>
      <c r="B16" s="11" t="s">
        <v>122</v>
      </c>
      <c r="C16" s="270" t="s">
        <v>413</v>
      </c>
      <c r="D16" s="270"/>
      <c r="E16" s="270"/>
      <c r="F16" s="270"/>
      <c r="G16" s="270"/>
      <c r="H16" s="270"/>
      <c r="I16" s="270"/>
      <c r="J16" s="271"/>
    </row>
    <row r="17" spans="1:10" x14ac:dyDescent="0.4">
      <c r="A17" s="12"/>
      <c r="B17" s="11" t="s">
        <v>123</v>
      </c>
      <c r="C17" s="275" t="s">
        <v>180</v>
      </c>
      <c r="D17" s="275"/>
      <c r="E17" s="275"/>
      <c r="F17" s="275"/>
      <c r="G17" s="275"/>
      <c r="H17" s="275"/>
      <c r="I17" s="275"/>
      <c r="J17" s="276"/>
    </row>
    <row r="18" spans="1:10" x14ac:dyDescent="0.4">
      <c r="A18" s="12"/>
      <c r="B18" s="11" t="s">
        <v>124</v>
      </c>
      <c r="C18" s="275" t="s">
        <v>155</v>
      </c>
      <c r="D18" s="275"/>
      <c r="E18" s="275"/>
      <c r="F18" s="275"/>
      <c r="G18" s="275"/>
      <c r="H18" s="275"/>
      <c r="I18" s="275"/>
      <c r="J18" s="276"/>
    </row>
    <row r="19" spans="1:10" x14ac:dyDescent="0.4">
      <c r="A19" s="12"/>
      <c r="B19" s="11"/>
      <c r="C19" s="275" t="s">
        <v>183</v>
      </c>
      <c r="D19" s="275"/>
      <c r="E19" s="275"/>
      <c r="F19" s="275"/>
      <c r="G19" s="275"/>
      <c r="H19" s="275"/>
      <c r="I19" s="275"/>
      <c r="J19" s="276"/>
    </row>
    <row r="20" spans="1:10" x14ac:dyDescent="0.4">
      <c r="A20" s="5"/>
      <c r="B20" s="13" t="s">
        <v>208</v>
      </c>
      <c r="C20" s="282" t="s">
        <v>148</v>
      </c>
      <c r="D20" s="282"/>
      <c r="E20" s="282"/>
      <c r="F20" s="282"/>
      <c r="G20" s="282"/>
      <c r="H20" s="282"/>
      <c r="I20" s="282"/>
      <c r="J20" s="283"/>
    </row>
  </sheetData>
  <mergeCells count="20">
    <mergeCell ref="C19:J19"/>
    <mergeCell ref="C20:J20"/>
    <mergeCell ref="A13:J13"/>
    <mergeCell ref="B14:J14"/>
    <mergeCell ref="A15:J15"/>
    <mergeCell ref="C16:J16"/>
    <mergeCell ref="C17:J17"/>
    <mergeCell ref="C18:J18"/>
    <mergeCell ref="B12:J12"/>
    <mergeCell ref="A1:J1"/>
    <mergeCell ref="A2:J2"/>
    <mergeCell ref="A3:J3"/>
    <mergeCell ref="B4:J4"/>
    <mergeCell ref="A5:J5"/>
    <mergeCell ref="B6:J6"/>
    <mergeCell ref="A7:J7"/>
    <mergeCell ref="B8:J8"/>
    <mergeCell ref="A9:J9"/>
    <mergeCell ref="B10:J10"/>
    <mergeCell ref="A11:J11"/>
  </mergeCells>
  <phoneticPr fontId="2"/>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DBE79-0B24-4AB8-B811-31A578EB81BA}">
  <dimension ref="A1:J47"/>
  <sheetViews>
    <sheetView workbookViewId="0">
      <selection activeCell="A38" sqref="A38:J38"/>
    </sheetView>
  </sheetViews>
  <sheetFormatPr defaultRowHeight="18.75" x14ac:dyDescent="0.4"/>
  <cols>
    <col min="1" max="2" width="2.75" style="10" customWidth="1"/>
    <col min="3" max="16384" width="9" style="10"/>
  </cols>
  <sheetData>
    <row r="1" spans="1:10" x14ac:dyDescent="0.4">
      <c r="A1" s="272" t="s">
        <v>409</v>
      </c>
      <c r="B1" s="272"/>
      <c r="C1" s="272"/>
      <c r="D1" s="272"/>
      <c r="E1" s="272"/>
      <c r="F1" s="272"/>
      <c r="G1" s="272"/>
      <c r="H1" s="272"/>
      <c r="I1" s="272"/>
      <c r="J1" s="272"/>
    </row>
    <row r="2" spans="1:10" x14ac:dyDescent="0.4">
      <c r="A2" s="277" t="s">
        <v>408</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12"/>
      <c r="B4" s="275" t="s">
        <v>2</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12"/>
      <c r="B6" s="275" t="s">
        <v>295</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12"/>
      <c r="B8" s="275" t="s">
        <v>194</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12"/>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12"/>
      <c r="B12" s="275" t="s">
        <v>195</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12"/>
      <c r="B14" s="270" t="s">
        <v>410</v>
      </c>
      <c r="C14" s="270"/>
      <c r="D14" s="270"/>
      <c r="E14" s="270"/>
      <c r="F14" s="270"/>
      <c r="G14" s="270"/>
      <c r="H14" s="270"/>
      <c r="I14" s="270"/>
      <c r="J14" s="271"/>
    </row>
    <row r="15" spans="1:10" x14ac:dyDescent="0.4">
      <c r="A15" s="12"/>
      <c r="B15" s="270"/>
      <c r="C15" s="270"/>
      <c r="D15" s="270"/>
      <c r="E15" s="270"/>
      <c r="F15" s="270"/>
      <c r="G15" s="270"/>
      <c r="H15" s="270"/>
      <c r="I15" s="270"/>
      <c r="J15" s="271"/>
    </row>
    <row r="16" spans="1:10" x14ac:dyDescent="0.4">
      <c r="A16" s="274" t="s">
        <v>119</v>
      </c>
      <c r="B16" s="275"/>
      <c r="C16" s="275"/>
      <c r="D16" s="275"/>
      <c r="E16" s="275"/>
      <c r="F16" s="275"/>
      <c r="G16" s="275"/>
      <c r="H16" s="275"/>
      <c r="I16" s="275"/>
      <c r="J16" s="276"/>
    </row>
    <row r="17" spans="1:10" x14ac:dyDescent="0.4">
      <c r="A17" s="12"/>
      <c r="B17" s="11" t="s">
        <v>122</v>
      </c>
      <c r="C17" s="270" t="s">
        <v>404</v>
      </c>
      <c r="D17" s="270"/>
      <c r="E17" s="270"/>
      <c r="F17" s="270"/>
      <c r="G17" s="270"/>
      <c r="H17" s="270"/>
      <c r="I17" s="270"/>
      <c r="J17" s="271"/>
    </row>
    <row r="18" spans="1:10" x14ac:dyDescent="0.4">
      <c r="A18" s="12"/>
      <c r="B18" s="11" t="s">
        <v>123</v>
      </c>
      <c r="C18" s="275" t="s">
        <v>180</v>
      </c>
      <c r="D18" s="275"/>
      <c r="E18" s="275"/>
      <c r="F18" s="275"/>
      <c r="G18" s="275"/>
      <c r="H18" s="275"/>
      <c r="I18" s="275"/>
      <c r="J18" s="276"/>
    </row>
    <row r="19" spans="1:10" x14ac:dyDescent="0.4">
      <c r="A19" s="12"/>
      <c r="B19" s="11" t="s">
        <v>124</v>
      </c>
      <c r="C19" s="275" t="s">
        <v>155</v>
      </c>
      <c r="D19" s="275"/>
      <c r="E19" s="275"/>
      <c r="F19" s="275"/>
      <c r="G19" s="275"/>
      <c r="H19" s="275"/>
      <c r="I19" s="275"/>
      <c r="J19" s="276"/>
    </row>
    <row r="20" spans="1:10" x14ac:dyDescent="0.4">
      <c r="A20" s="12"/>
      <c r="B20" s="11"/>
      <c r="C20" s="275" t="s">
        <v>352</v>
      </c>
      <c r="D20" s="275"/>
      <c r="E20" s="275"/>
      <c r="F20" s="275"/>
      <c r="G20" s="275"/>
      <c r="H20" s="275"/>
      <c r="I20" s="275"/>
      <c r="J20" s="276"/>
    </row>
    <row r="21" spans="1:10" s="98" customFormat="1" x14ac:dyDescent="0.4">
      <c r="A21" s="99"/>
      <c r="B21" s="101" t="s">
        <v>191</v>
      </c>
      <c r="C21" s="280" t="s">
        <v>345</v>
      </c>
      <c r="D21" s="280"/>
      <c r="E21" s="280"/>
      <c r="F21" s="280"/>
      <c r="G21" s="280"/>
      <c r="H21" s="280"/>
      <c r="I21" s="280"/>
      <c r="J21" s="281"/>
    </row>
    <row r="22" spans="1:10" s="98" customFormat="1" x14ac:dyDescent="0.4">
      <c r="A22" s="99"/>
      <c r="B22" s="100"/>
      <c r="C22" s="280"/>
      <c r="D22" s="280"/>
      <c r="E22" s="280"/>
      <c r="F22" s="280"/>
      <c r="G22" s="280"/>
      <c r="H22" s="280"/>
      <c r="I22" s="280"/>
      <c r="J22" s="281"/>
    </row>
    <row r="23" spans="1:10" s="98" customFormat="1" x14ac:dyDescent="0.4">
      <c r="A23" s="99"/>
      <c r="B23" s="100"/>
      <c r="C23" s="280"/>
      <c r="D23" s="280"/>
      <c r="E23" s="280"/>
      <c r="F23" s="280"/>
      <c r="G23" s="280"/>
      <c r="H23" s="280"/>
      <c r="I23" s="280"/>
      <c r="J23" s="281"/>
    </row>
    <row r="24" spans="1:10" x14ac:dyDescent="0.4">
      <c r="A24" s="5"/>
      <c r="B24" s="13" t="s">
        <v>208</v>
      </c>
      <c r="C24" s="282" t="s">
        <v>148</v>
      </c>
      <c r="D24" s="282"/>
      <c r="E24" s="282"/>
      <c r="F24" s="282"/>
      <c r="G24" s="282"/>
      <c r="H24" s="282"/>
      <c r="I24" s="282"/>
      <c r="J24" s="283"/>
    </row>
    <row r="27" spans="1:10" x14ac:dyDescent="0.4">
      <c r="A27" s="277" t="s">
        <v>407</v>
      </c>
      <c r="B27" s="278"/>
      <c r="C27" s="278"/>
      <c r="D27" s="278"/>
      <c r="E27" s="278"/>
      <c r="F27" s="278"/>
      <c r="G27" s="278"/>
      <c r="H27" s="278"/>
      <c r="I27" s="278"/>
      <c r="J27" s="279"/>
    </row>
    <row r="28" spans="1:10" x14ac:dyDescent="0.4">
      <c r="A28" s="274" t="s">
        <v>120</v>
      </c>
      <c r="B28" s="275"/>
      <c r="C28" s="275"/>
      <c r="D28" s="275"/>
      <c r="E28" s="275"/>
      <c r="F28" s="275"/>
      <c r="G28" s="275"/>
      <c r="H28" s="275"/>
      <c r="I28" s="275"/>
      <c r="J28" s="276"/>
    </row>
    <row r="29" spans="1:10" x14ac:dyDescent="0.4">
      <c r="A29" s="17"/>
      <c r="B29" s="275" t="s">
        <v>2</v>
      </c>
      <c r="C29" s="275"/>
      <c r="D29" s="275"/>
      <c r="E29" s="275"/>
      <c r="F29" s="275"/>
      <c r="G29" s="275"/>
      <c r="H29" s="275"/>
      <c r="I29" s="275"/>
      <c r="J29" s="276"/>
    </row>
    <row r="30" spans="1:10" x14ac:dyDescent="0.4">
      <c r="A30" s="274" t="s">
        <v>126</v>
      </c>
      <c r="B30" s="275"/>
      <c r="C30" s="275"/>
      <c r="D30" s="275"/>
      <c r="E30" s="275"/>
      <c r="F30" s="275"/>
      <c r="G30" s="275"/>
      <c r="H30" s="275"/>
      <c r="I30" s="275"/>
      <c r="J30" s="276"/>
    </row>
    <row r="31" spans="1:10" x14ac:dyDescent="0.4">
      <c r="A31" s="17"/>
      <c r="B31" s="275" t="s">
        <v>295</v>
      </c>
      <c r="C31" s="275"/>
      <c r="D31" s="275"/>
      <c r="E31" s="275"/>
      <c r="F31" s="275"/>
      <c r="G31" s="275"/>
      <c r="H31" s="275"/>
      <c r="I31" s="275"/>
      <c r="J31" s="276"/>
    </row>
    <row r="32" spans="1:10" x14ac:dyDescent="0.4">
      <c r="A32" s="274" t="s">
        <v>149</v>
      </c>
      <c r="B32" s="275"/>
      <c r="C32" s="275"/>
      <c r="D32" s="275"/>
      <c r="E32" s="275"/>
      <c r="F32" s="275"/>
      <c r="G32" s="275"/>
      <c r="H32" s="275"/>
      <c r="I32" s="275"/>
      <c r="J32" s="276"/>
    </row>
    <row r="33" spans="1:10" x14ac:dyDescent="0.4">
      <c r="A33" s="17"/>
      <c r="B33" s="275" t="s">
        <v>194</v>
      </c>
      <c r="C33" s="275"/>
      <c r="D33" s="275"/>
      <c r="E33" s="275"/>
      <c r="F33" s="275"/>
      <c r="G33" s="275"/>
      <c r="H33" s="275"/>
      <c r="I33" s="275"/>
      <c r="J33" s="276"/>
    </row>
    <row r="34" spans="1:10" x14ac:dyDescent="0.4">
      <c r="A34" s="274" t="s">
        <v>150</v>
      </c>
      <c r="B34" s="275"/>
      <c r="C34" s="275"/>
      <c r="D34" s="275"/>
      <c r="E34" s="275"/>
      <c r="F34" s="275"/>
      <c r="G34" s="275"/>
      <c r="H34" s="275"/>
      <c r="I34" s="275"/>
      <c r="J34" s="276"/>
    </row>
    <row r="35" spans="1:10" x14ac:dyDescent="0.4">
      <c r="A35" s="17"/>
      <c r="B35" s="275" t="s">
        <v>151</v>
      </c>
      <c r="C35" s="275"/>
      <c r="D35" s="275"/>
      <c r="E35" s="275"/>
      <c r="F35" s="275"/>
      <c r="G35" s="275"/>
      <c r="H35" s="275"/>
      <c r="I35" s="275"/>
      <c r="J35" s="276"/>
    </row>
    <row r="36" spans="1:10" x14ac:dyDescent="0.4">
      <c r="A36" s="274" t="s">
        <v>127</v>
      </c>
      <c r="B36" s="275"/>
      <c r="C36" s="275"/>
      <c r="D36" s="275"/>
      <c r="E36" s="275"/>
      <c r="F36" s="275"/>
      <c r="G36" s="275"/>
      <c r="H36" s="275"/>
      <c r="I36" s="275"/>
      <c r="J36" s="276"/>
    </row>
    <row r="37" spans="1:10" x14ac:dyDescent="0.4">
      <c r="A37" s="17"/>
      <c r="B37" s="275" t="s">
        <v>411</v>
      </c>
      <c r="C37" s="275"/>
      <c r="D37" s="275"/>
      <c r="E37" s="275"/>
      <c r="F37" s="275"/>
      <c r="G37" s="275"/>
      <c r="H37" s="275"/>
      <c r="I37" s="275"/>
      <c r="J37" s="276"/>
    </row>
    <row r="38" spans="1:10" x14ac:dyDescent="0.4">
      <c r="A38" s="274" t="s">
        <v>121</v>
      </c>
      <c r="B38" s="275"/>
      <c r="C38" s="275"/>
      <c r="D38" s="275"/>
      <c r="E38" s="275"/>
      <c r="F38" s="275"/>
      <c r="G38" s="275"/>
      <c r="H38" s="275"/>
      <c r="I38" s="275"/>
      <c r="J38" s="276"/>
    </row>
    <row r="39" spans="1:10" x14ac:dyDescent="0.4">
      <c r="A39" s="17"/>
      <c r="B39" s="270" t="s">
        <v>403</v>
      </c>
      <c r="C39" s="270"/>
      <c r="D39" s="270"/>
      <c r="E39" s="270"/>
      <c r="F39" s="270"/>
      <c r="G39" s="270"/>
      <c r="H39" s="270"/>
      <c r="I39" s="270"/>
      <c r="J39" s="271"/>
    </row>
    <row r="40" spans="1:10" x14ac:dyDescent="0.4">
      <c r="A40" s="274" t="s">
        <v>119</v>
      </c>
      <c r="B40" s="275"/>
      <c r="C40" s="275"/>
      <c r="D40" s="275"/>
      <c r="E40" s="275"/>
      <c r="F40" s="275"/>
      <c r="G40" s="275"/>
      <c r="H40" s="275"/>
      <c r="I40" s="275"/>
      <c r="J40" s="276"/>
    </row>
    <row r="41" spans="1:10" x14ac:dyDescent="0.4">
      <c r="A41" s="17"/>
      <c r="B41" s="15" t="s">
        <v>122</v>
      </c>
      <c r="C41" s="270" t="s">
        <v>404</v>
      </c>
      <c r="D41" s="270"/>
      <c r="E41" s="270"/>
      <c r="F41" s="270"/>
      <c r="G41" s="270"/>
      <c r="H41" s="270"/>
      <c r="I41" s="270"/>
      <c r="J41" s="271"/>
    </row>
    <row r="42" spans="1:10" x14ac:dyDescent="0.4">
      <c r="A42" s="17"/>
      <c r="B42" s="15" t="s">
        <v>123</v>
      </c>
      <c r="C42" s="275" t="s">
        <v>180</v>
      </c>
      <c r="D42" s="275"/>
      <c r="E42" s="275"/>
      <c r="F42" s="275"/>
      <c r="G42" s="275"/>
      <c r="H42" s="275"/>
      <c r="I42" s="275"/>
      <c r="J42" s="276"/>
    </row>
    <row r="43" spans="1:10" x14ac:dyDescent="0.4">
      <c r="A43" s="17"/>
      <c r="B43" s="15" t="s">
        <v>124</v>
      </c>
      <c r="C43" s="275" t="s">
        <v>155</v>
      </c>
      <c r="D43" s="275"/>
      <c r="E43" s="275"/>
      <c r="F43" s="275"/>
      <c r="G43" s="275"/>
      <c r="H43" s="275"/>
      <c r="I43" s="275"/>
      <c r="J43" s="276"/>
    </row>
    <row r="44" spans="1:10" x14ac:dyDescent="0.4">
      <c r="A44" s="17"/>
      <c r="B44" s="15"/>
      <c r="C44" s="275" t="s">
        <v>183</v>
      </c>
      <c r="D44" s="275"/>
      <c r="E44" s="275"/>
      <c r="F44" s="275"/>
      <c r="G44" s="275"/>
      <c r="H44" s="275"/>
      <c r="I44" s="275"/>
      <c r="J44" s="276"/>
    </row>
    <row r="45" spans="1:10" s="98" customFormat="1" ht="18.75" customHeight="1" x14ac:dyDescent="0.4">
      <c r="A45" s="99"/>
      <c r="B45" s="101" t="s">
        <v>191</v>
      </c>
      <c r="C45" s="280" t="s">
        <v>344</v>
      </c>
      <c r="D45" s="280"/>
      <c r="E45" s="280"/>
      <c r="F45" s="280"/>
      <c r="G45" s="280"/>
      <c r="H45" s="280"/>
      <c r="I45" s="280"/>
      <c r="J45" s="281"/>
    </row>
    <row r="46" spans="1:10" s="98" customFormat="1" x14ac:dyDescent="0.4">
      <c r="A46" s="99"/>
      <c r="B46" s="100"/>
      <c r="C46" s="280"/>
      <c r="D46" s="280"/>
      <c r="E46" s="280"/>
      <c r="F46" s="280"/>
      <c r="G46" s="280"/>
      <c r="H46" s="280"/>
      <c r="I46" s="280"/>
      <c r="J46" s="281"/>
    </row>
    <row r="47" spans="1:10" x14ac:dyDescent="0.4">
      <c r="A47" s="5"/>
      <c r="B47" s="16" t="s">
        <v>208</v>
      </c>
      <c r="C47" s="282" t="s">
        <v>148</v>
      </c>
      <c r="D47" s="282"/>
      <c r="E47" s="282"/>
      <c r="F47" s="282"/>
      <c r="G47" s="282"/>
      <c r="H47" s="282"/>
      <c r="I47" s="282"/>
      <c r="J47" s="283"/>
    </row>
  </sheetData>
  <mergeCells count="41">
    <mergeCell ref="C20:J20"/>
    <mergeCell ref="C24:J24"/>
    <mergeCell ref="B14:J15"/>
    <mergeCell ref="A13:J13"/>
    <mergeCell ref="A16:J16"/>
    <mergeCell ref="C17:J17"/>
    <mergeCell ref="C18:J18"/>
    <mergeCell ref="C19:J19"/>
    <mergeCell ref="C21:J23"/>
    <mergeCell ref="B12:J12"/>
    <mergeCell ref="A1:J1"/>
    <mergeCell ref="A2:J2"/>
    <mergeCell ref="A3:J3"/>
    <mergeCell ref="B4:J4"/>
    <mergeCell ref="A5:J5"/>
    <mergeCell ref="B6:J6"/>
    <mergeCell ref="A7:J7"/>
    <mergeCell ref="B8:J8"/>
    <mergeCell ref="A9:J9"/>
    <mergeCell ref="B10:J10"/>
    <mergeCell ref="A11:J11"/>
    <mergeCell ref="C47:J47"/>
    <mergeCell ref="B37:J37"/>
    <mergeCell ref="A38:J38"/>
    <mergeCell ref="B39:J39"/>
    <mergeCell ref="A40:J40"/>
    <mergeCell ref="C41:J41"/>
    <mergeCell ref="C45:J46"/>
    <mergeCell ref="C42:J42"/>
    <mergeCell ref="C43:J43"/>
    <mergeCell ref="C44:J44"/>
    <mergeCell ref="A32:J32"/>
    <mergeCell ref="B33:J33"/>
    <mergeCell ref="A34:J34"/>
    <mergeCell ref="B35:J35"/>
    <mergeCell ref="A36:J36"/>
    <mergeCell ref="A27:J27"/>
    <mergeCell ref="A28:J28"/>
    <mergeCell ref="B29:J29"/>
    <mergeCell ref="A30:J30"/>
    <mergeCell ref="B31:J31"/>
  </mergeCells>
  <phoneticPr fontId="2"/>
  <pageMargins left="0.7" right="0.7" top="0.75" bottom="0.75" header="0.3" footer="0.3"/>
  <pageSetup paperSize="9"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85BA-849F-4220-9BC2-8B25C14F17D2}">
  <dimension ref="A1:J20"/>
  <sheetViews>
    <sheetView workbookViewId="0">
      <selection activeCell="A3" sqref="A3:J3"/>
    </sheetView>
  </sheetViews>
  <sheetFormatPr defaultRowHeight="18.75" x14ac:dyDescent="0.4"/>
  <cols>
    <col min="1" max="2" width="2.75" style="14" customWidth="1"/>
    <col min="3" max="16384" width="9" style="14"/>
  </cols>
  <sheetData>
    <row r="1" spans="1:10" x14ac:dyDescent="0.4">
      <c r="A1" s="272" t="s">
        <v>402</v>
      </c>
      <c r="B1" s="272"/>
      <c r="C1" s="272"/>
      <c r="D1" s="272"/>
      <c r="E1" s="272"/>
      <c r="F1" s="272"/>
      <c r="G1" s="272"/>
      <c r="H1" s="272"/>
      <c r="I1" s="272"/>
      <c r="J1" s="272"/>
    </row>
    <row r="2" spans="1:10" x14ac:dyDescent="0.4">
      <c r="A2" s="277" t="s">
        <v>406</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17"/>
      <c r="B4" s="275" t="s">
        <v>106</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17"/>
      <c r="B6" s="275" t="s">
        <v>296</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17"/>
      <c r="B8" s="275" t="s">
        <v>196</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17"/>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17"/>
      <c r="B12" s="275" t="s">
        <v>405</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17"/>
      <c r="B14" s="270" t="s">
        <v>403</v>
      </c>
      <c r="C14" s="270"/>
      <c r="D14" s="270"/>
      <c r="E14" s="270"/>
      <c r="F14" s="270"/>
      <c r="G14" s="270"/>
      <c r="H14" s="270"/>
      <c r="I14" s="270"/>
      <c r="J14" s="271"/>
    </row>
    <row r="15" spans="1:10" x14ac:dyDescent="0.4">
      <c r="A15" s="274" t="s">
        <v>119</v>
      </c>
      <c r="B15" s="275"/>
      <c r="C15" s="275"/>
      <c r="D15" s="275"/>
      <c r="E15" s="275"/>
      <c r="F15" s="275"/>
      <c r="G15" s="275"/>
      <c r="H15" s="275"/>
      <c r="I15" s="275"/>
      <c r="J15" s="276"/>
    </row>
    <row r="16" spans="1:10" x14ac:dyDescent="0.4">
      <c r="A16" s="17"/>
      <c r="B16" s="15" t="s">
        <v>122</v>
      </c>
      <c r="C16" s="270" t="s">
        <v>404</v>
      </c>
      <c r="D16" s="270"/>
      <c r="E16" s="270"/>
      <c r="F16" s="270"/>
      <c r="G16" s="270"/>
      <c r="H16" s="270"/>
      <c r="I16" s="270"/>
      <c r="J16" s="271"/>
    </row>
    <row r="17" spans="1:10" x14ac:dyDescent="0.4">
      <c r="A17" s="17"/>
      <c r="B17" s="15" t="s">
        <v>123</v>
      </c>
      <c r="C17" s="275" t="s">
        <v>180</v>
      </c>
      <c r="D17" s="275"/>
      <c r="E17" s="275"/>
      <c r="F17" s="275"/>
      <c r="G17" s="275"/>
      <c r="H17" s="275"/>
      <c r="I17" s="275"/>
      <c r="J17" s="276"/>
    </row>
    <row r="18" spans="1:10" x14ac:dyDescent="0.4">
      <c r="A18" s="17"/>
      <c r="B18" s="15" t="s">
        <v>124</v>
      </c>
      <c r="C18" s="275" t="s">
        <v>155</v>
      </c>
      <c r="D18" s="275"/>
      <c r="E18" s="275"/>
      <c r="F18" s="275"/>
      <c r="G18" s="275"/>
      <c r="H18" s="275"/>
      <c r="I18" s="275"/>
      <c r="J18" s="276"/>
    </row>
    <row r="19" spans="1:10" x14ac:dyDescent="0.4">
      <c r="A19" s="17"/>
      <c r="B19" s="15"/>
      <c r="C19" s="275" t="s">
        <v>183</v>
      </c>
      <c r="D19" s="275"/>
      <c r="E19" s="275"/>
      <c r="F19" s="275"/>
      <c r="G19" s="275"/>
      <c r="H19" s="275"/>
      <c r="I19" s="275"/>
      <c r="J19" s="276"/>
    </row>
    <row r="20" spans="1:10" x14ac:dyDescent="0.4">
      <c r="A20" s="5"/>
      <c r="B20" s="16" t="s">
        <v>208</v>
      </c>
      <c r="C20" s="282" t="s">
        <v>148</v>
      </c>
      <c r="D20" s="282"/>
      <c r="E20" s="282"/>
      <c r="F20" s="282"/>
      <c r="G20" s="282"/>
      <c r="H20" s="282"/>
      <c r="I20" s="282"/>
      <c r="J20" s="283"/>
    </row>
  </sheetData>
  <mergeCells count="20">
    <mergeCell ref="B12:J12"/>
    <mergeCell ref="A1:J1"/>
    <mergeCell ref="A2:J2"/>
    <mergeCell ref="A3:J3"/>
    <mergeCell ref="B4:J4"/>
    <mergeCell ref="A5:J5"/>
    <mergeCell ref="B6:J6"/>
    <mergeCell ref="A7:J7"/>
    <mergeCell ref="B8:J8"/>
    <mergeCell ref="A9:J9"/>
    <mergeCell ref="B10:J10"/>
    <mergeCell ref="A11:J11"/>
    <mergeCell ref="C19:J19"/>
    <mergeCell ref="C20:J20"/>
    <mergeCell ref="A13:J13"/>
    <mergeCell ref="B14:J14"/>
    <mergeCell ref="A15:J15"/>
    <mergeCell ref="C16:J16"/>
    <mergeCell ref="C17:J17"/>
    <mergeCell ref="C18:J18"/>
  </mergeCells>
  <phoneticPr fontId="2"/>
  <pageMargins left="0.7" right="0.7" top="0.75" bottom="0.75" header="0.3" footer="0.3"/>
  <pageSetup paperSize="9"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7122-A237-4F2C-8A6B-93CB7DF4AC46}">
  <dimension ref="A1:J23"/>
  <sheetViews>
    <sheetView zoomScaleNormal="100" workbookViewId="0">
      <selection activeCell="B17" sqref="B17:J17"/>
    </sheetView>
  </sheetViews>
  <sheetFormatPr defaultRowHeight="18.75" x14ac:dyDescent="0.4"/>
  <cols>
    <col min="1" max="2" width="2.75" style="117" customWidth="1"/>
    <col min="3" max="16384" width="9" style="117"/>
  </cols>
  <sheetData>
    <row r="1" spans="1:10" x14ac:dyDescent="0.4">
      <c r="A1" s="117" t="s">
        <v>494</v>
      </c>
    </row>
    <row r="2" spans="1:10" x14ac:dyDescent="0.4">
      <c r="A2" s="277" t="s">
        <v>563</v>
      </c>
      <c r="B2" s="278"/>
      <c r="C2" s="278"/>
      <c r="D2" s="278"/>
      <c r="E2" s="278"/>
      <c r="F2" s="278"/>
      <c r="G2" s="278"/>
      <c r="H2" s="278"/>
      <c r="I2" s="278"/>
      <c r="J2" s="279"/>
    </row>
    <row r="3" spans="1:10" x14ac:dyDescent="0.4">
      <c r="A3" s="274" t="s">
        <v>120</v>
      </c>
      <c r="B3" s="258"/>
      <c r="C3" s="258"/>
      <c r="D3" s="258"/>
      <c r="E3" s="258"/>
      <c r="F3" s="258"/>
      <c r="G3" s="258"/>
      <c r="H3" s="258"/>
      <c r="I3" s="258"/>
      <c r="J3" s="276"/>
    </row>
    <row r="4" spans="1:10" x14ac:dyDescent="0.4">
      <c r="A4" s="119"/>
      <c r="B4" s="258" t="s">
        <v>152</v>
      </c>
      <c r="C4" s="258"/>
      <c r="D4" s="258"/>
      <c r="E4" s="258"/>
      <c r="F4" s="258"/>
      <c r="G4" s="258"/>
      <c r="H4" s="258"/>
      <c r="I4" s="258"/>
      <c r="J4" s="276"/>
    </row>
    <row r="5" spans="1:10" x14ac:dyDescent="0.4">
      <c r="A5" s="274" t="s">
        <v>126</v>
      </c>
      <c r="B5" s="258"/>
      <c r="C5" s="258"/>
      <c r="D5" s="258"/>
      <c r="E5" s="258"/>
      <c r="F5" s="258"/>
      <c r="G5" s="258"/>
      <c r="H5" s="258"/>
      <c r="I5" s="258"/>
      <c r="J5" s="276"/>
    </row>
    <row r="6" spans="1:10" x14ac:dyDescent="0.4">
      <c r="A6" s="119"/>
      <c r="B6" s="258" t="s">
        <v>495</v>
      </c>
      <c r="C6" s="258"/>
      <c r="D6" s="258"/>
      <c r="E6" s="258"/>
      <c r="F6" s="258"/>
      <c r="G6" s="258"/>
      <c r="H6" s="258"/>
      <c r="I6" s="258"/>
      <c r="J6" s="276"/>
    </row>
    <row r="7" spans="1:10" x14ac:dyDescent="0.4">
      <c r="A7" s="119"/>
      <c r="B7" s="258" t="s">
        <v>496</v>
      </c>
      <c r="C7" s="258"/>
      <c r="D7" s="258"/>
      <c r="E7" s="258"/>
      <c r="F7" s="258"/>
      <c r="G7" s="258"/>
      <c r="H7" s="258"/>
      <c r="I7" s="258"/>
      <c r="J7" s="276"/>
    </row>
    <row r="8" spans="1:10" x14ac:dyDescent="0.4">
      <c r="A8" s="119"/>
      <c r="B8" s="258" t="s">
        <v>497</v>
      </c>
      <c r="C8" s="258"/>
      <c r="D8" s="258"/>
      <c r="E8" s="258"/>
      <c r="F8" s="258"/>
      <c r="G8" s="258"/>
      <c r="H8" s="258"/>
      <c r="I8" s="258"/>
      <c r="J8" s="276"/>
    </row>
    <row r="9" spans="1:10" x14ac:dyDescent="0.4">
      <c r="A9" s="274" t="s">
        <v>149</v>
      </c>
      <c r="B9" s="258"/>
      <c r="C9" s="258"/>
      <c r="D9" s="258"/>
      <c r="E9" s="258"/>
      <c r="F9" s="258"/>
      <c r="G9" s="258"/>
      <c r="H9" s="258"/>
      <c r="I9" s="258"/>
      <c r="J9" s="276"/>
    </row>
    <row r="10" spans="1:10" x14ac:dyDescent="0.4">
      <c r="A10" s="119"/>
      <c r="B10" s="257" t="s">
        <v>498</v>
      </c>
      <c r="C10" s="257"/>
      <c r="D10" s="257"/>
      <c r="E10" s="257"/>
      <c r="F10" s="257"/>
      <c r="G10" s="257"/>
      <c r="H10" s="257"/>
      <c r="I10" s="257"/>
      <c r="J10" s="271"/>
    </row>
    <row r="11" spans="1:10" x14ac:dyDescent="0.4">
      <c r="A11" s="119"/>
      <c r="B11" s="257"/>
      <c r="C11" s="257"/>
      <c r="D11" s="257"/>
      <c r="E11" s="257"/>
      <c r="F11" s="257"/>
      <c r="G11" s="257"/>
      <c r="H11" s="257"/>
      <c r="I11" s="257"/>
      <c r="J11" s="271"/>
    </row>
    <row r="12" spans="1:10" x14ac:dyDescent="0.4">
      <c r="A12" s="274" t="s">
        <v>150</v>
      </c>
      <c r="B12" s="258"/>
      <c r="C12" s="258"/>
      <c r="D12" s="258"/>
      <c r="E12" s="258"/>
      <c r="F12" s="258"/>
      <c r="G12" s="258"/>
      <c r="H12" s="258"/>
      <c r="I12" s="258"/>
      <c r="J12" s="276"/>
    </row>
    <row r="13" spans="1:10" x14ac:dyDescent="0.4">
      <c r="A13" s="119"/>
      <c r="B13" s="258" t="s">
        <v>151</v>
      </c>
      <c r="C13" s="258"/>
      <c r="D13" s="258"/>
      <c r="E13" s="258"/>
      <c r="F13" s="258"/>
      <c r="G13" s="258"/>
      <c r="H13" s="258"/>
      <c r="I13" s="258"/>
      <c r="J13" s="276"/>
    </row>
    <row r="14" spans="1:10" x14ac:dyDescent="0.4">
      <c r="A14" s="274" t="s">
        <v>127</v>
      </c>
      <c r="B14" s="258"/>
      <c r="C14" s="258"/>
      <c r="D14" s="258"/>
      <c r="E14" s="258"/>
      <c r="F14" s="258"/>
      <c r="G14" s="258"/>
      <c r="H14" s="258"/>
      <c r="I14" s="258"/>
      <c r="J14" s="276"/>
    </row>
    <row r="15" spans="1:10" x14ac:dyDescent="0.4">
      <c r="A15" s="119"/>
      <c r="B15" s="258" t="s">
        <v>579</v>
      </c>
      <c r="C15" s="258"/>
      <c r="D15" s="258"/>
      <c r="E15" s="258"/>
      <c r="F15" s="258"/>
      <c r="G15" s="258"/>
      <c r="H15" s="258"/>
      <c r="I15" s="258"/>
      <c r="J15" s="276"/>
    </row>
    <row r="16" spans="1:10" x14ac:dyDescent="0.4">
      <c r="A16" s="274" t="s">
        <v>121</v>
      </c>
      <c r="B16" s="258"/>
      <c r="C16" s="258"/>
      <c r="D16" s="258"/>
      <c r="E16" s="258"/>
      <c r="F16" s="258"/>
      <c r="G16" s="258"/>
      <c r="H16" s="258"/>
      <c r="I16" s="258"/>
      <c r="J16" s="276"/>
    </row>
    <row r="17" spans="1:10" x14ac:dyDescent="0.4">
      <c r="A17" s="119"/>
      <c r="B17" s="257" t="s">
        <v>499</v>
      </c>
      <c r="C17" s="257"/>
      <c r="D17" s="257"/>
      <c r="E17" s="257"/>
      <c r="F17" s="257"/>
      <c r="G17" s="257"/>
      <c r="H17" s="257"/>
      <c r="I17" s="257"/>
      <c r="J17" s="271"/>
    </row>
    <row r="18" spans="1:10" x14ac:dyDescent="0.4">
      <c r="A18" s="119"/>
      <c r="B18" s="258" t="s">
        <v>220</v>
      </c>
      <c r="C18" s="258"/>
      <c r="D18" s="258"/>
      <c r="E18" s="258"/>
      <c r="F18" s="258"/>
      <c r="G18" s="258"/>
      <c r="H18" s="258"/>
      <c r="I18" s="258"/>
      <c r="J18" s="276"/>
    </row>
    <row r="19" spans="1:10" x14ac:dyDescent="0.4">
      <c r="A19" s="274" t="s">
        <v>119</v>
      </c>
      <c r="B19" s="258"/>
      <c r="C19" s="258"/>
      <c r="D19" s="258"/>
      <c r="E19" s="258"/>
      <c r="F19" s="258"/>
      <c r="G19" s="258"/>
      <c r="H19" s="258"/>
      <c r="I19" s="258"/>
      <c r="J19" s="276"/>
    </row>
    <row r="20" spans="1:10" x14ac:dyDescent="0.4">
      <c r="A20" s="119"/>
      <c r="B20" s="117" t="s">
        <v>122</v>
      </c>
      <c r="C20" s="258" t="s">
        <v>500</v>
      </c>
      <c r="D20" s="258"/>
      <c r="E20" s="258"/>
      <c r="F20" s="258"/>
      <c r="G20" s="258"/>
      <c r="H20" s="258"/>
      <c r="I20" s="258"/>
      <c r="J20" s="276"/>
    </row>
    <row r="21" spans="1:10" x14ac:dyDescent="0.4">
      <c r="A21" s="119"/>
      <c r="B21" s="117" t="s">
        <v>123</v>
      </c>
      <c r="C21" s="258" t="s">
        <v>501</v>
      </c>
      <c r="D21" s="258"/>
      <c r="E21" s="258"/>
      <c r="F21" s="258"/>
      <c r="G21" s="258"/>
      <c r="H21" s="258"/>
      <c r="I21" s="258"/>
      <c r="J21" s="276"/>
    </row>
    <row r="22" spans="1:10" x14ac:dyDescent="0.4">
      <c r="A22" s="119"/>
      <c r="B22" s="117" t="s">
        <v>124</v>
      </c>
      <c r="C22" s="258" t="s">
        <v>502</v>
      </c>
      <c r="D22" s="258"/>
      <c r="E22" s="258"/>
      <c r="F22" s="258"/>
      <c r="G22" s="258"/>
      <c r="H22" s="258"/>
      <c r="I22" s="258"/>
      <c r="J22" s="276"/>
    </row>
    <row r="23" spans="1:10" x14ac:dyDescent="0.4">
      <c r="A23" s="5"/>
      <c r="B23" s="118" t="s">
        <v>208</v>
      </c>
      <c r="C23" s="272" t="s">
        <v>148</v>
      </c>
      <c r="D23" s="272"/>
      <c r="E23" s="272"/>
      <c r="F23" s="272"/>
      <c r="G23" s="272"/>
      <c r="H23" s="272"/>
      <c r="I23" s="272"/>
      <c r="J23" s="273"/>
    </row>
  </sheetData>
  <mergeCells count="21">
    <mergeCell ref="A14:J14"/>
    <mergeCell ref="A2:J2"/>
    <mergeCell ref="A3:J3"/>
    <mergeCell ref="B4:J4"/>
    <mergeCell ref="A5:J5"/>
    <mergeCell ref="B6:J6"/>
    <mergeCell ref="B7:J7"/>
    <mergeCell ref="B8:J8"/>
    <mergeCell ref="A9:J9"/>
    <mergeCell ref="B10:J11"/>
    <mergeCell ref="A12:J12"/>
    <mergeCell ref="B13:J13"/>
    <mergeCell ref="C20:J20"/>
    <mergeCell ref="C21:J21"/>
    <mergeCell ref="C22:J22"/>
    <mergeCell ref="C23:J23"/>
    <mergeCell ref="B15:J15"/>
    <mergeCell ref="A16:J16"/>
    <mergeCell ref="B17:J17"/>
    <mergeCell ref="B18:J18"/>
    <mergeCell ref="A19:J19"/>
  </mergeCells>
  <phoneticPr fontId="2"/>
  <pageMargins left="0.7" right="0.7" top="0.75" bottom="0.75" header="0.3" footer="0.3"/>
  <pageSetup paperSize="9"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1BFE-8148-4598-83C4-8B0545523718}">
  <dimension ref="A1:J23"/>
  <sheetViews>
    <sheetView workbookViewId="0">
      <selection activeCell="A16" sqref="A16:J16"/>
    </sheetView>
  </sheetViews>
  <sheetFormatPr defaultRowHeight="18.75" x14ac:dyDescent="0.4"/>
  <cols>
    <col min="1" max="16384" width="9" style="117"/>
  </cols>
  <sheetData>
    <row r="1" spans="1:10" x14ac:dyDescent="0.4">
      <c r="A1" s="272" t="s">
        <v>503</v>
      </c>
      <c r="B1" s="272"/>
      <c r="C1" s="272"/>
      <c r="D1" s="272"/>
      <c r="E1" s="272"/>
      <c r="F1" s="272"/>
      <c r="G1" s="272"/>
      <c r="H1" s="272"/>
      <c r="I1" s="272"/>
      <c r="J1" s="272"/>
    </row>
    <row r="2" spans="1:10" x14ac:dyDescent="0.4">
      <c r="A2" s="277" t="s">
        <v>564</v>
      </c>
      <c r="B2" s="278"/>
      <c r="C2" s="278"/>
      <c r="D2" s="278"/>
      <c r="E2" s="278"/>
      <c r="F2" s="278"/>
      <c r="G2" s="278"/>
      <c r="H2" s="278"/>
      <c r="I2" s="278"/>
      <c r="J2" s="279"/>
    </row>
    <row r="3" spans="1:10" x14ac:dyDescent="0.4">
      <c r="A3" s="274" t="s">
        <v>120</v>
      </c>
      <c r="B3" s="258"/>
      <c r="C3" s="258"/>
      <c r="D3" s="258"/>
      <c r="E3" s="258"/>
      <c r="F3" s="258"/>
      <c r="G3" s="258"/>
      <c r="H3" s="258"/>
      <c r="I3" s="258"/>
      <c r="J3" s="276"/>
    </row>
    <row r="4" spans="1:10" x14ac:dyDescent="0.4">
      <c r="A4" s="119"/>
      <c r="B4" s="258" t="s">
        <v>504</v>
      </c>
      <c r="C4" s="258"/>
      <c r="D4" s="258"/>
      <c r="E4" s="258"/>
      <c r="F4" s="258"/>
      <c r="G4" s="258"/>
      <c r="H4" s="258"/>
      <c r="I4" s="258"/>
      <c r="J4" s="276"/>
    </row>
    <row r="5" spans="1:10" x14ac:dyDescent="0.4">
      <c r="A5" s="274" t="s">
        <v>126</v>
      </c>
      <c r="B5" s="258"/>
      <c r="C5" s="258"/>
      <c r="D5" s="258"/>
      <c r="E5" s="258"/>
      <c r="F5" s="258"/>
      <c r="G5" s="258"/>
      <c r="H5" s="258"/>
      <c r="I5" s="258"/>
      <c r="J5" s="276"/>
    </row>
    <row r="6" spans="1:10" x14ac:dyDescent="0.4">
      <c r="A6" s="119"/>
      <c r="B6" s="258" t="s">
        <v>505</v>
      </c>
      <c r="C6" s="258"/>
      <c r="D6" s="258"/>
      <c r="E6" s="258"/>
      <c r="F6" s="258"/>
      <c r="G6" s="258"/>
      <c r="H6" s="258"/>
      <c r="I6" s="258"/>
      <c r="J6" s="276"/>
    </row>
    <row r="7" spans="1:10" x14ac:dyDescent="0.4">
      <c r="A7" s="119"/>
      <c r="B7" s="288" t="s">
        <v>506</v>
      </c>
      <c r="C7" s="288"/>
      <c r="D7" s="288"/>
      <c r="E7" s="288"/>
      <c r="F7" s="288"/>
      <c r="G7" s="288"/>
      <c r="H7" s="288"/>
      <c r="I7" s="288"/>
      <c r="J7" s="289"/>
    </row>
    <row r="8" spans="1:10" x14ac:dyDescent="0.4">
      <c r="A8" s="274" t="s">
        <v>149</v>
      </c>
      <c r="B8" s="258"/>
      <c r="C8" s="258"/>
      <c r="D8" s="258"/>
      <c r="E8" s="258"/>
      <c r="F8" s="258"/>
      <c r="G8" s="258"/>
      <c r="H8" s="258"/>
      <c r="I8" s="258"/>
      <c r="J8" s="276"/>
    </row>
    <row r="9" spans="1:10" x14ac:dyDescent="0.4">
      <c r="A9" s="119"/>
      <c r="B9" s="258" t="s">
        <v>507</v>
      </c>
      <c r="C9" s="258"/>
      <c r="D9" s="258"/>
      <c r="E9" s="258"/>
      <c r="F9" s="258"/>
      <c r="G9" s="258"/>
      <c r="H9" s="258"/>
      <c r="I9" s="258"/>
      <c r="J9" s="276"/>
    </row>
    <row r="10" spans="1:10" x14ac:dyDescent="0.4">
      <c r="A10" s="274" t="s">
        <v>150</v>
      </c>
      <c r="B10" s="258"/>
      <c r="C10" s="258"/>
      <c r="D10" s="258"/>
      <c r="E10" s="258"/>
      <c r="F10" s="258"/>
      <c r="G10" s="258"/>
      <c r="H10" s="258"/>
      <c r="I10" s="258"/>
      <c r="J10" s="276"/>
    </row>
    <row r="11" spans="1:10" x14ac:dyDescent="0.4">
      <c r="A11" s="119"/>
      <c r="B11" s="258" t="s">
        <v>151</v>
      </c>
      <c r="C11" s="258"/>
      <c r="D11" s="258"/>
      <c r="E11" s="258"/>
      <c r="F11" s="258"/>
      <c r="G11" s="258"/>
      <c r="H11" s="258"/>
      <c r="I11" s="258"/>
      <c r="J11" s="276"/>
    </row>
    <row r="12" spans="1:10" x14ac:dyDescent="0.4">
      <c r="A12" s="274" t="s">
        <v>127</v>
      </c>
      <c r="B12" s="258"/>
      <c r="C12" s="258"/>
      <c r="D12" s="258"/>
      <c r="E12" s="258"/>
      <c r="F12" s="258"/>
      <c r="G12" s="258"/>
      <c r="H12" s="258"/>
      <c r="I12" s="258"/>
      <c r="J12" s="276"/>
    </row>
    <row r="13" spans="1:10" x14ac:dyDescent="0.4">
      <c r="A13" s="119"/>
      <c r="B13" s="258" t="s">
        <v>565</v>
      </c>
      <c r="C13" s="258"/>
      <c r="D13" s="258"/>
      <c r="E13" s="258"/>
      <c r="F13" s="258"/>
      <c r="G13" s="258"/>
      <c r="H13" s="258"/>
      <c r="I13" s="258"/>
      <c r="J13" s="276"/>
    </row>
    <row r="14" spans="1:10" x14ac:dyDescent="0.4">
      <c r="A14" s="274" t="s">
        <v>121</v>
      </c>
      <c r="B14" s="258"/>
      <c r="C14" s="258"/>
      <c r="D14" s="258"/>
      <c r="E14" s="258"/>
      <c r="F14" s="258"/>
      <c r="G14" s="258"/>
      <c r="H14" s="258"/>
      <c r="I14" s="258"/>
      <c r="J14" s="276"/>
    </row>
    <row r="15" spans="1:10" x14ac:dyDescent="0.4">
      <c r="A15" s="119"/>
      <c r="B15" s="257" t="s">
        <v>580</v>
      </c>
      <c r="C15" s="257"/>
      <c r="D15" s="257"/>
      <c r="E15" s="257"/>
      <c r="F15" s="257"/>
      <c r="G15" s="257"/>
      <c r="H15" s="257"/>
      <c r="I15" s="257"/>
      <c r="J15" s="271"/>
    </row>
    <row r="16" spans="1:10" x14ac:dyDescent="0.4">
      <c r="A16" s="274" t="s">
        <v>119</v>
      </c>
      <c r="B16" s="258"/>
      <c r="C16" s="258"/>
      <c r="D16" s="258"/>
      <c r="E16" s="258"/>
      <c r="F16" s="258"/>
      <c r="G16" s="258"/>
      <c r="H16" s="258"/>
      <c r="I16" s="258"/>
      <c r="J16" s="276"/>
    </row>
    <row r="17" spans="1:10" x14ac:dyDescent="0.4">
      <c r="A17" s="119"/>
      <c r="B17" s="117" t="s">
        <v>122</v>
      </c>
      <c r="C17" s="257" t="s">
        <v>508</v>
      </c>
      <c r="D17" s="257"/>
      <c r="E17" s="257"/>
      <c r="F17" s="257"/>
      <c r="G17" s="257"/>
      <c r="H17" s="257"/>
      <c r="I17" s="257"/>
      <c r="J17" s="271"/>
    </row>
    <row r="18" spans="1:10" x14ac:dyDescent="0.4">
      <c r="A18" s="119"/>
      <c r="B18" s="117" t="s">
        <v>123</v>
      </c>
      <c r="C18" s="258" t="s">
        <v>509</v>
      </c>
      <c r="D18" s="258"/>
      <c r="E18" s="258"/>
      <c r="F18" s="258"/>
      <c r="G18" s="258"/>
      <c r="H18" s="258"/>
      <c r="I18" s="258"/>
      <c r="J18" s="276"/>
    </row>
    <row r="19" spans="1:10" x14ac:dyDescent="0.4">
      <c r="A19" s="119"/>
      <c r="B19" s="117" t="s">
        <v>124</v>
      </c>
      <c r="C19" s="258" t="s">
        <v>155</v>
      </c>
      <c r="D19" s="258"/>
      <c r="E19" s="258"/>
      <c r="F19" s="258"/>
      <c r="G19" s="258"/>
      <c r="H19" s="258"/>
      <c r="I19" s="258"/>
      <c r="J19" s="276"/>
    </row>
    <row r="20" spans="1:10" x14ac:dyDescent="0.4">
      <c r="A20" s="119"/>
      <c r="C20" s="286" t="s">
        <v>510</v>
      </c>
      <c r="D20" s="286"/>
      <c r="E20" s="286"/>
      <c r="F20" s="286"/>
      <c r="G20" s="286"/>
      <c r="H20" s="286"/>
      <c r="I20" s="286"/>
      <c r="J20" s="287"/>
    </row>
    <row r="21" spans="1:10" x14ac:dyDescent="0.4">
      <c r="A21" s="119"/>
      <c r="C21" s="258" t="s">
        <v>511</v>
      </c>
      <c r="D21" s="258"/>
      <c r="E21" s="258"/>
      <c r="F21" s="258"/>
      <c r="G21" s="258"/>
      <c r="H21" s="258"/>
      <c r="I21" s="258"/>
      <c r="J21" s="276"/>
    </row>
    <row r="22" spans="1:10" x14ac:dyDescent="0.4">
      <c r="A22" s="119"/>
      <c r="C22" s="258" t="s">
        <v>512</v>
      </c>
      <c r="D22" s="258"/>
      <c r="E22" s="258"/>
      <c r="F22" s="258"/>
      <c r="G22" s="258"/>
      <c r="H22" s="258"/>
      <c r="I22" s="258"/>
      <c r="J22" s="276"/>
    </row>
    <row r="23" spans="1:10" x14ac:dyDescent="0.4">
      <c r="A23" s="5"/>
      <c r="B23" s="118" t="s">
        <v>208</v>
      </c>
      <c r="C23" s="272" t="s">
        <v>148</v>
      </c>
      <c r="D23" s="272"/>
      <c r="E23" s="272"/>
      <c r="F23" s="272"/>
      <c r="G23" s="272"/>
      <c r="H23" s="272"/>
      <c r="I23" s="272"/>
      <c r="J23" s="273"/>
    </row>
  </sheetData>
  <mergeCells count="23">
    <mergeCell ref="A12:J12"/>
    <mergeCell ref="A1:J1"/>
    <mergeCell ref="A2:J2"/>
    <mergeCell ref="A3:J3"/>
    <mergeCell ref="B4:J4"/>
    <mergeCell ref="A5:J5"/>
    <mergeCell ref="B6:J6"/>
    <mergeCell ref="B7:J7"/>
    <mergeCell ref="A8:J8"/>
    <mergeCell ref="B9:J9"/>
    <mergeCell ref="A10:J10"/>
    <mergeCell ref="B11:J11"/>
    <mergeCell ref="B13:J13"/>
    <mergeCell ref="A14:J14"/>
    <mergeCell ref="B15:J15"/>
    <mergeCell ref="A16:J16"/>
    <mergeCell ref="C17:J17"/>
    <mergeCell ref="C23:J23"/>
    <mergeCell ref="C18:J18"/>
    <mergeCell ref="C19:J19"/>
    <mergeCell ref="C20:J20"/>
    <mergeCell ref="C21:J21"/>
    <mergeCell ref="C22:J22"/>
  </mergeCells>
  <phoneticPr fontId="2"/>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1FA10-E671-4A2B-9B77-0BB7E8CAE637}">
  <dimension ref="A1:J21"/>
  <sheetViews>
    <sheetView tabSelected="1" zoomScaleNormal="100" workbookViewId="0">
      <selection activeCell="A5" sqref="A5:J5"/>
    </sheetView>
  </sheetViews>
  <sheetFormatPr defaultRowHeight="18.75" x14ac:dyDescent="0.4"/>
  <cols>
    <col min="1" max="16384" width="9" style="117"/>
  </cols>
  <sheetData>
    <row r="1" spans="1:10" x14ac:dyDescent="0.4">
      <c r="A1" s="272" t="s">
        <v>513</v>
      </c>
      <c r="B1" s="272"/>
      <c r="C1" s="272"/>
      <c r="D1" s="272"/>
      <c r="E1" s="272"/>
      <c r="F1" s="272"/>
      <c r="G1" s="272"/>
      <c r="H1" s="272"/>
      <c r="I1" s="272"/>
      <c r="J1" s="272"/>
    </row>
    <row r="2" spans="1:10" x14ac:dyDescent="0.4">
      <c r="A2" s="277" t="s">
        <v>514</v>
      </c>
      <c r="B2" s="278"/>
      <c r="C2" s="278"/>
      <c r="D2" s="278"/>
      <c r="E2" s="278"/>
      <c r="F2" s="278"/>
      <c r="G2" s="278"/>
      <c r="H2" s="278"/>
      <c r="I2" s="278"/>
      <c r="J2" s="279"/>
    </row>
    <row r="3" spans="1:10" x14ac:dyDescent="0.4">
      <c r="A3" s="274" t="s">
        <v>120</v>
      </c>
      <c r="B3" s="258"/>
      <c r="C3" s="258"/>
      <c r="D3" s="258"/>
      <c r="E3" s="258"/>
      <c r="F3" s="258"/>
      <c r="G3" s="258"/>
      <c r="H3" s="258"/>
      <c r="I3" s="258"/>
      <c r="J3" s="276"/>
    </row>
    <row r="4" spans="1:10" x14ac:dyDescent="0.4">
      <c r="A4" s="119"/>
      <c r="B4" s="258" t="s">
        <v>515</v>
      </c>
      <c r="C4" s="258"/>
      <c r="D4" s="258"/>
      <c r="E4" s="258"/>
      <c r="F4" s="258"/>
      <c r="G4" s="258"/>
      <c r="H4" s="258"/>
      <c r="I4" s="258"/>
      <c r="J4" s="276"/>
    </row>
    <row r="5" spans="1:10" x14ac:dyDescent="0.4">
      <c r="A5" s="274" t="s">
        <v>126</v>
      </c>
      <c r="B5" s="258"/>
      <c r="C5" s="258"/>
      <c r="D5" s="258"/>
      <c r="E5" s="258"/>
      <c r="F5" s="258"/>
      <c r="G5" s="258"/>
      <c r="H5" s="258"/>
      <c r="I5" s="258"/>
      <c r="J5" s="276"/>
    </row>
    <row r="6" spans="1:10" x14ac:dyDescent="0.4">
      <c r="A6" s="119"/>
      <c r="B6" s="258" t="s">
        <v>516</v>
      </c>
      <c r="C6" s="258"/>
      <c r="D6" s="258"/>
      <c r="E6" s="258"/>
      <c r="F6" s="258"/>
      <c r="G6" s="258"/>
      <c r="H6" s="258"/>
      <c r="I6" s="258"/>
      <c r="J6" s="276"/>
    </row>
    <row r="7" spans="1:10" x14ac:dyDescent="0.4">
      <c r="A7" s="119"/>
      <c r="B7" s="258" t="s">
        <v>517</v>
      </c>
      <c r="C7" s="258"/>
      <c r="D7" s="258"/>
      <c r="E7" s="258"/>
      <c r="F7" s="258"/>
      <c r="G7" s="258"/>
      <c r="H7" s="258"/>
      <c r="I7" s="258"/>
      <c r="J7" s="276"/>
    </row>
    <row r="8" spans="1:10" x14ac:dyDescent="0.4">
      <c r="A8" s="274" t="s">
        <v>149</v>
      </c>
      <c r="B8" s="258"/>
      <c r="C8" s="258"/>
      <c r="D8" s="258"/>
      <c r="E8" s="258"/>
      <c r="F8" s="258"/>
      <c r="G8" s="258"/>
      <c r="H8" s="258"/>
      <c r="I8" s="258"/>
      <c r="J8" s="276"/>
    </row>
    <row r="9" spans="1:10" x14ac:dyDescent="0.4">
      <c r="A9" s="119"/>
      <c r="B9" s="258" t="s">
        <v>518</v>
      </c>
      <c r="C9" s="258"/>
      <c r="D9" s="258"/>
      <c r="E9" s="258"/>
      <c r="F9" s="258"/>
      <c r="G9" s="258"/>
      <c r="H9" s="258"/>
      <c r="I9" s="258"/>
      <c r="J9" s="276"/>
    </row>
    <row r="10" spans="1:10" x14ac:dyDescent="0.4">
      <c r="A10" s="274" t="s">
        <v>150</v>
      </c>
      <c r="B10" s="258"/>
      <c r="C10" s="258"/>
      <c r="D10" s="258"/>
      <c r="E10" s="258"/>
      <c r="F10" s="258"/>
      <c r="G10" s="258"/>
      <c r="H10" s="258"/>
      <c r="I10" s="258"/>
      <c r="J10" s="276"/>
    </row>
    <row r="11" spans="1:10" x14ac:dyDescent="0.4">
      <c r="A11" s="119"/>
      <c r="B11" s="258" t="s">
        <v>151</v>
      </c>
      <c r="C11" s="258"/>
      <c r="D11" s="258"/>
      <c r="E11" s="258"/>
      <c r="F11" s="258"/>
      <c r="G11" s="258"/>
      <c r="H11" s="258"/>
      <c r="I11" s="258"/>
      <c r="J11" s="276"/>
    </row>
    <row r="12" spans="1:10" x14ac:dyDescent="0.4">
      <c r="A12" s="274" t="s">
        <v>127</v>
      </c>
      <c r="B12" s="258"/>
      <c r="C12" s="258"/>
      <c r="D12" s="258"/>
      <c r="E12" s="258"/>
      <c r="F12" s="258"/>
      <c r="G12" s="258"/>
      <c r="H12" s="258"/>
      <c r="I12" s="258"/>
      <c r="J12" s="276"/>
    </row>
    <row r="13" spans="1:10" x14ac:dyDescent="0.4">
      <c r="A13" s="119"/>
      <c r="B13" s="258" t="s">
        <v>519</v>
      </c>
      <c r="C13" s="258"/>
      <c r="D13" s="258"/>
      <c r="E13" s="258"/>
      <c r="F13" s="258"/>
      <c r="G13" s="258"/>
      <c r="H13" s="258"/>
      <c r="I13" s="258"/>
      <c r="J13" s="276"/>
    </row>
    <row r="14" spans="1:10" x14ac:dyDescent="0.4">
      <c r="A14" s="274" t="s">
        <v>121</v>
      </c>
      <c r="B14" s="258"/>
      <c r="C14" s="258"/>
      <c r="D14" s="258"/>
      <c r="E14" s="258"/>
      <c r="F14" s="258"/>
      <c r="G14" s="258"/>
      <c r="H14" s="258"/>
      <c r="I14" s="258"/>
      <c r="J14" s="276"/>
    </row>
    <row r="15" spans="1:10" ht="18.75" customHeight="1" x14ac:dyDescent="0.4">
      <c r="A15" s="119"/>
      <c r="B15" s="257" t="s">
        <v>520</v>
      </c>
      <c r="C15" s="257"/>
      <c r="D15" s="257"/>
      <c r="E15" s="257"/>
      <c r="F15" s="257"/>
      <c r="G15" s="257"/>
      <c r="H15" s="257"/>
      <c r="I15" s="257"/>
      <c r="J15" s="271"/>
    </row>
    <row r="16" spans="1:10" x14ac:dyDescent="0.4">
      <c r="A16" s="274" t="s">
        <v>119</v>
      </c>
      <c r="B16" s="258"/>
      <c r="C16" s="258"/>
      <c r="D16" s="258"/>
      <c r="E16" s="258"/>
      <c r="F16" s="258"/>
      <c r="G16" s="258"/>
      <c r="H16" s="258"/>
      <c r="I16" s="258"/>
      <c r="J16" s="276"/>
    </row>
    <row r="17" spans="1:10" ht="18.75" customHeight="1" x14ac:dyDescent="0.4">
      <c r="A17" s="119"/>
      <c r="B17" s="117" t="s">
        <v>122</v>
      </c>
      <c r="C17" s="257" t="s">
        <v>413</v>
      </c>
      <c r="D17" s="257"/>
      <c r="E17" s="257"/>
      <c r="F17" s="257"/>
      <c r="G17" s="257"/>
      <c r="H17" s="257"/>
      <c r="I17" s="257"/>
      <c r="J17" s="271"/>
    </row>
    <row r="18" spans="1:10" x14ac:dyDescent="0.4">
      <c r="A18" s="119"/>
      <c r="B18" s="117" t="s">
        <v>123</v>
      </c>
      <c r="C18" s="258" t="s">
        <v>180</v>
      </c>
      <c r="D18" s="258"/>
      <c r="E18" s="258"/>
      <c r="F18" s="258"/>
      <c r="G18" s="258"/>
      <c r="H18" s="258"/>
      <c r="I18" s="258"/>
      <c r="J18" s="276"/>
    </row>
    <row r="19" spans="1:10" x14ac:dyDescent="0.4">
      <c r="A19" s="119"/>
      <c r="B19" s="117" t="s">
        <v>124</v>
      </c>
      <c r="C19" s="258" t="s">
        <v>155</v>
      </c>
      <c r="D19" s="258"/>
      <c r="E19" s="258"/>
      <c r="F19" s="258"/>
      <c r="G19" s="258"/>
      <c r="H19" s="258"/>
      <c r="I19" s="258"/>
      <c r="J19" s="276"/>
    </row>
    <row r="20" spans="1:10" x14ac:dyDescent="0.4">
      <c r="A20" s="119"/>
      <c r="C20" s="258" t="s">
        <v>521</v>
      </c>
      <c r="D20" s="258"/>
      <c r="E20" s="258"/>
      <c r="F20" s="258"/>
      <c r="G20" s="258"/>
      <c r="H20" s="258"/>
      <c r="I20" s="258"/>
      <c r="J20" s="276"/>
    </row>
    <row r="21" spans="1:10" x14ac:dyDescent="0.4">
      <c r="A21" s="5"/>
      <c r="B21" s="118" t="s">
        <v>208</v>
      </c>
      <c r="C21" s="272" t="s">
        <v>148</v>
      </c>
      <c r="D21" s="272"/>
      <c r="E21" s="272"/>
      <c r="F21" s="272"/>
      <c r="G21" s="272"/>
      <c r="H21" s="272"/>
      <c r="I21" s="272"/>
      <c r="J21" s="273"/>
    </row>
  </sheetData>
  <mergeCells count="21">
    <mergeCell ref="A12:J12"/>
    <mergeCell ref="A1:J1"/>
    <mergeCell ref="A2:J2"/>
    <mergeCell ref="A3:J3"/>
    <mergeCell ref="B4:J4"/>
    <mergeCell ref="A5:J5"/>
    <mergeCell ref="B6:J6"/>
    <mergeCell ref="B7:J7"/>
    <mergeCell ref="A8:J8"/>
    <mergeCell ref="B9:J9"/>
    <mergeCell ref="A10:J10"/>
    <mergeCell ref="B11:J11"/>
    <mergeCell ref="C19:J19"/>
    <mergeCell ref="C20:J20"/>
    <mergeCell ref="C21:J21"/>
    <mergeCell ref="B13:J13"/>
    <mergeCell ref="A14:J14"/>
    <mergeCell ref="B15:J15"/>
    <mergeCell ref="A16:J16"/>
    <mergeCell ref="C17:J17"/>
    <mergeCell ref="C18:J18"/>
  </mergeCells>
  <phoneticPr fontId="2"/>
  <pageMargins left="0.7" right="0.7" top="0.75" bottom="0.75" header="0.3" footer="0.3"/>
  <pageSetup paperSize="9" scale="8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D85-2EBB-4473-BDF3-3DE8B3BF3D0A}">
  <sheetPr>
    <tabColor rgb="FFFFFF00"/>
  </sheetPr>
  <dimension ref="A1:I23"/>
  <sheetViews>
    <sheetView workbookViewId="0"/>
  </sheetViews>
  <sheetFormatPr defaultRowHeight="18.75" x14ac:dyDescent="0.4"/>
  <cols>
    <col min="9" max="9" width="6.625" customWidth="1"/>
  </cols>
  <sheetData>
    <row r="1" spans="1:9" s="76" customFormat="1" x14ac:dyDescent="0.4">
      <c r="I1" s="91" t="s">
        <v>317</v>
      </c>
    </row>
    <row r="2" spans="1:9" s="76" customFormat="1" x14ac:dyDescent="0.4">
      <c r="A2" s="76" t="s">
        <v>316</v>
      </c>
    </row>
    <row r="3" spans="1:9" x14ac:dyDescent="0.4">
      <c r="F3" t="s">
        <v>320</v>
      </c>
    </row>
    <row r="4" spans="1:9" x14ac:dyDescent="0.4">
      <c r="F4" t="s">
        <v>321</v>
      </c>
    </row>
    <row r="5" spans="1:9" x14ac:dyDescent="0.4">
      <c r="F5" t="s">
        <v>319</v>
      </c>
    </row>
    <row r="6" spans="1:9" s="76" customFormat="1" x14ac:dyDescent="0.4">
      <c r="F6" s="76" t="s">
        <v>323</v>
      </c>
    </row>
    <row r="7" spans="1:9" s="76" customFormat="1" x14ac:dyDescent="0.4"/>
    <row r="8" spans="1:9" x14ac:dyDescent="0.4">
      <c r="A8" s="260" t="s">
        <v>331</v>
      </c>
      <c r="B8" s="260"/>
      <c r="C8" s="260"/>
      <c r="D8" s="260"/>
      <c r="E8" s="260"/>
      <c r="F8" s="260"/>
      <c r="G8" s="260"/>
      <c r="H8" s="260"/>
      <c r="I8" s="260"/>
    </row>
    <row r="11" spans="1:9" x14ac:dyDescent="0.4">
      <c r="A11" s="258" t="s">
        <v>318</v>
      </c>
      <c r="B11" s="258"/>
      <c r="C11" s="258"/>
      <c r="D11" s="258"/>
      <c r="E11" s="258"/>
      <c r="F11" s="258"/>
      <c r="G11" s="258"/>
      <c r="H11" s="258"/>
      <c r="I11" s="258"/>
    </row>
    <row r="12" spans="1:9" s="76" customFormat="1" x14ac:dyDescent="0.4">
      <c r="A12" s="257"/>
      <c r="B12" s="257"/>
      <c r="C12" s="257"/>
      <c r="D12" s="257"/>
      <c r="E12" s="257"/>
      <c r="F12" s="257"/>
      <c r="G12" s="257"/>
      <c r="H12" s="257"/>
      <c r="I12" s="257"/>
    </row>
    <row r="13" spans="1:9" s="76" customFormat="1" x14ac:dyDescent="0.4">
      <c r="A13" s="75"/>
      <c r="B13" s="75"/>
      <c r="C13" s="75"/>
      <c r="D13" s="75"/>
      <c r="E13" s="75"/>
      <c r="F13" s="75"/>
      <c r="G13" s="75"/>
      <c r="H13" s="75"/>
    </row>
    <row r="14" spans="1:9" s="76" customFormat="1" x14ac:dyDescent="0.4">
      <c r="A14" s="259" t="s">
        <v>322</v>
      </c>
      <c r="B14" s="259"/>
      <c r="C14" s="259"/>
      <c r="D14" s="259"/>
      <c r="E14" s="259"/>
      <c r="F14" s="259"/>
      <c r="G14" s="259"/>
      <c r="H14" s="259"/>
    </row>
    <row r="15" spans="1:9" s="19" customFormat="1" x14ac:dyDescent="0.4"/>
    <row r="16" spans="1:9" x14ac:dyDescent="0.4">
      <c r="A16" t="s">
        <v>387</v>
      </c>
      <c r="D16">
        <f>業務一覧兼積算内訳書!AE55</f>
        <v>0</v>
      </c>
      <c r="E16" t="s">
        <v>336</v>
      </c>
    </row>
    <row r="17" spans="1:3" x14ac:dyDescent="0.4">
      <c r="A17" t="s">
        <v>365</v>
      </c>
      <c r="C17" s="107" t="s">
        <v>385</v>
      </c>
    </row>
    <row r="20" spans="1:3" x14ac:dyDescent="0.4">
      <c r="A20" t="s">
        <v>324</v>
      </c>
    </row>
    <row r="21" spans="1:3" x14ac:dyDescent="0.4">
      <c r="A21" s="76" t="s">
        <v>386</v>
      </c>
    </row>
    <row r="22" spans="1:3" s="76" customFormat="1" x14ac:dyDescent="0.4">
      <c r="A22" s="76" t="s">
        <v>367</v>
      </c>
    </row>
    <row r="23" spans="1:3" x14ac:dyDescent="0.4">
      <c r="A23" t="s">
        <v>372</v>
      </c>
    </row>
  </sheetData>
  <mergeCells count="4">
    <mergeCell ref="A14:H14"/>
    <mergeCell ref="A11:I11"/>
    <mergeCell ref="A12:I12"/>
    <mergeCell ref="A8:I8"/>
  </mergeCells>
  <phoneticPr fontId="2"/>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622A-9180-4068-A62B-B7AD3FCEC229}">
  <sheetPr>
    <tabColor rgb="FFFFFF00"/>
  </sheetPr>
  <dimension ref="A1:AF67"/>
  <sheetViews>
    <sheetView zoomScale="115" zoomScaleNormal="115" workbookViewId="0">
      <pane xSplit="2" ySplit="1" topLeftCell="C2" activePane="bottomRight" state="frozen"/>
      <selection activeCell="A77" sqref="A77"/>
      <selection pane="topRight" activeCell="A77" sqref="A77"/>
      <selection pane="bottomLeft" activeCell="A77" sqref="A77"/>
      <selection pane="bottomRight"/>
    </sheetView>
  </sheetViews>
  <sheetFormatPr defaultRowHeight="13.5" x14ac:dyDescent="0.4"/>
  <cols>
    <col min="1" max="1" width="4.25" style="47" customWidth="1"/>
    <col min="2" max="2" width="32.5" style="73" customWidth="1"/>
    <col min="3" max="3" width="7.25" style="47" customWidth="1"/>
    <col min="4" max="4" width="9" style="47"/>
    <col min="5" max="6" width="7.75" style="215" customWidth="1"/>
    <col min="7" max="7" width="7.75" style="217" customWidth="1"/>
    <col min="8" max="8" width="9" style="47"/>
    <col min="9" max="9" width="23.625" style="90" customWidth="1"/>
    <col min="10" max="10" width="9" style="47" bestFit="1" customWidth="1"/>
    <col min="11" max="11" width="7.75" style="217" customWidth="1"/>
    <col min="12" max="12" width="7.75" style="215" customWidth="1"/>
    <col min="13" max="13" width="9.75" style="215" customWidth="1"/>
    <col min="14" max="14" width="20" style="90" customWidth="1"/>
    <col min="15" max="16" width="7.625" style="215" customWidth="1"/>
    <col min="17" max="17" width="9.75" style="215" customWidth="1"/>
    <col min="18" max="18" width="16.5" style="47" customWidth="1"/>
    <col min="19" max="20" width="7.625" style="215" customWidth="1"/>
    <col min="21" max="21" width="9.75" style="215" customWidth="1"/>
    <col min="22" max="22" width="17.75" style="47" customWidth="1"/>
    <col min="23" max="23" width="7.625" style="217" customWidth="1"/>
    <col min="24" max="24" width="7.75" style="215" customWidth="1"/>
    <col min="25" max="25" width="9.75" style="215" customWidth="1"/>
    <col min="26" max="26" width="17.75" style="47" customWidth="1"/>
    <col min="27" max="27" width="19.875" style="178" customWidth="1"/>
    <col min="28" max="28" width="7.625" style="215" customWidth="1"/>
    <col min="29" max="29" width="7.75" style="215" customWidth="1"/>
    <col min="30" max="31" width="9.75" style="215" customWidth="1"/>
    <col min="32" max="32" width="32.375" style="47" customWidth="1"/>
    <col min="33" max="16384" width="9" style="51"/>
  </cols>
  <sheetData>
    <row r="1" spans="1:32" s="187" customFormat="1" ht="22.5" customHeight="1" x14ac:dyDescent="0.4">
      <c r="A1" s="245" t="s">
        <v>553</v>
      </c>
      <c r="B1" s="179" t="s">
        <v>4</v>
      </c>
      <c r="C1" s="179" t="s">
        <v>1</v>
      </c>
      <c r="D1" s="180" t="s">
        <v>37</v>
      </c>
      <c r="E1" s="218" t="s">
        <v>369</v>
      </c>
      <c r="F1" s="236" t="s">
        <v>552</v>
      </c>
      <c r="G1" s="237" t="s">
        <v>393</v>
      </c>
      <c r="H1" s="181" t="s">
        <v>116</v>
      </c>
      <c r="I1" s="182" t="s">
        <v>27</v>
      </c>
      <c r="J1" s="179" t="s">
        <v>24</v>
      </c>
      <c r="K1" s="216" t="s">
        <v>6</v>
      </c>
      <c r="L1" s="194" t="s">
        <v>5</v>
      </c>
      <c r="M1" s="195" t="s">
        <v>14</v>
      </c>
      <c r="N1" s="182" t="s">
        <v>30</v>
      </c>
      <c r="O1" s="194" t="s">
        <v>7</v>
      </c>
      <c r="P1" s="194" t="s">
        <v>8</v>
      </c>
      <c r="Q1" s="195" t="s">
        <v>13</v>
      </c>
      <c r="R1" s="184" t="s">
        <v>31</v>
      </c>
      <c r="S1" s="218" t="s">
        <v>10</v>
      </c>
      <c r="T1" s="219" t="s">
        <v>9</v>
      </c>
      <c r="U1" s="220" t="s">
        <v>15</v>
      </c>
      <c r="V1" s="183" t="s">
        <v>32</v>
      </c>
      <c r="W1" s="216" t="s">
        <v>11</v>
      </c>
      <c r="X1" s="194" t="s">
        <v>12</v>
      </c>
      <c r="Y1" s="195" t="s">
        <v>16</v>
      </c>
      <c r="Z1" s="183" t="s">
        <v>34</v>
      </c>
      <c r="AA1" s="185" t="s">
        <v>35</v>
      </c>
      <c r="AB1" s="194" t="s">
        <v>17</v>
      </c>
      <c r="AC1" s="194" t="s">
        <v>18</v>
      </c>
      <c r="AD1" s="195" t="s">
        <v>19</v>
      </c>
      <c r="AE1" s="196" t="s">
        <v>20</v>
      </c>
      <c r="AF1" s="186" t="s">
        <v>98</v>
      </c>
    </row>
    <row r="2" spans="1:32" ht="24" x14ac:dyDescent="0.4">
      <c r="A2" s="151">
        <v>1</v>
      </c>
      <c r="B2" s="152" t="s">
        <v>89</v>
      </c>
      <c r="C2" s="153" t="s">
        <v>92</v>
      </c>
      <c r="D2" s="154" t="s">
        <v>38</v>
      </c>
      <c r="E2" s="227">
        <v>300</v>
      </c>
      <c r="F2" s="238">
        <v>300</v>
      </c>
      <c r="G2" s="239">
        <v>250</v>
      </c>
      <c r="H2" s="156" t="s">
        <v>117</v>
      </c>
      <c r="I2" s="157" t="s">
        <v>168</v>
      </c>
      <c r="J2" s="158" t="s">
        <v>93</v>
      </c>
      <c r="K2" s="227">
        <f t="shared" ref="K2:K43" si="0">E2</f>
        <v>300</v>
      </c>
      <c r="L2" s="198"/>
      <c r="M2" s="199">
        <f>K2*L2</f>
        <v>0</v>
      </c>
      <c r="N2" s="188" t="s">
        <v>313</v>
      </c>
      <c r="O2" s="197">
        <f t="shared" ref="O2:O24" si="1">E2</f>
        <v>300</v>
      </c>
      <c r="P2" s="198"/>
      <c r="Q2" s="199">
        <f t="shared" ref="Q2:Q26" si="2">O2*P2</f>
        <v>0</v>
      </c>
      <c r="R2" s="160" t="s">
        <v>41</v>
      </c>
      <c r="S2" s="197">
        <f>E2</f>
        <v>300</v>
      </c>
      <c r="T2" s="198"/>
      <c r="U2" s="199">
        <f>S2*T2</f>
        <v>0</v>
      </c>
      <c r="V2" s="160" t="s">
        <v>55</v>
      </c>
      <c r="W2" s="197">
        <f t="shared" ref="W2:W17" si="3">E2</f>
        <v>300</v>
      </c>
      <c r="X2" s="198"/>
      <c r="Y2" s="199">
        <f>W2*X2</f>
        <v>0</v>
      </c>
      <c r="Z2" s="160" t="s">
        <v>99</v>
      </c>
      <c r="AA2" s="170" t="s">
        <v>115</v>
      </c>
      <c r="AB2" s="197">
        <f t="shared" ref="AB2:AB24" si="4">E2</f>
        <v>300</v>
      </c>
      <c r="AC2" s="198"/>
      <c r="AD2" s="199">
        <f>AB2*AC2</f>
        <v>0</v>
      </c>
      <c r="AE2" s="200">
        <f t="shared" ref="AE2:AE29" si="5">M2+Q2+U2+Y2+AD2</f>
        <v>0</v>
      </c>
      <c r="AF2" s="168" t="s">
        <v>466</v>
      </c>
    </row>
    <row r="3" spans="1:32" ht="27" x14ac:dyDescent="0.4">
      <c r="A3" s="151">
        <v>2</v>
      </c>
      <c r="B3" s="152" t="s">
        <v>88</v>
      </c>
      <c r="C3" s="153" t="s">
        <v>91</v>
      </c>
      <c r="D3" s="154" t="s">
        <v>38</v>
      </c>
      <c r="E3" s="227">
        <v>2100</v>
      </c>
      <c r="F3" s="238">
        <v>2300</v>
      </c>
      <c r="G3" s="239">
        <v>2100</v>
      </c>
      <c r="H3" s="156" t="s">
        <v>117</v>
      </c>
      <c r="I3" s="157" t="s">
        <v>162</v>
      </c>
      <c r="J3" s="158" t="s">
        <v>25</v>
      </c>
      <c r="K3" s="228">
        <v>2500</v>
      </c>
      <c r="L3" s="198"/>
      <c r="M3" s="199">
        <f>K3*L3</f>
        <v>0</v>
      </c>
      <c r="N3" s="188" t="s">
        <v>312</v>
      </c>
      <c r="O3" s="197">
        <f t="shared" si="1"/>
        <v>2100</v>
      </c>
      <c r="P3" s="198"/>
      <c r="Q3" s="199">
        <f t="shared" si="2"/>
        <v>0</v>
      </c>
      <c r="R3" s="160" t="s">
        <v>41</v>
      </c>
      <c r="S3" s="197">
        <f>E3</f>
        <v>2100</v>
      </c>
      <c r="T3" s="198"/>
      <c r="U3" s="199">
        <f>S3*T3</f>
        <v>0</v>
      </c>
      <c r="V3" s="160" t="s">
        <v>55</v>
      </c>
      <c r="W3" s="197">
        <f t="shared" si="3"/>
        <v>2100</v>
      </c>
      <c r="X3" s="198"/>
      <c r="Y3" s="199">
        <f>W3*X3</f>
        <v>0</v>
      </c>
      <c r="Z3" s="160" t="s">
        <v>36</v>
      </c>
      <c r="AA3" s="170" t="s">
        <v>115</v>
      </c>
      <c r="AB3" s="197">
        <f t="shared" si="4"/>
        <v>2100</v>
      </c>
      <c r="AC3" s="198"/>
      <c r="AD3" s="199">
        <f>AB3*AC3</f>
        <v>0</v>
      </c>
      <c r="AE3" s="200">
        <f t="shared" si="5"/>
        <v>0</v>
      </c>
      <c r="AF3" s="169" t="s">
        <v>464</v>
      </c>
    </row>
    <row r="4" spans="1:32" ht="22.5" customHeight="1" x14ac:dyDescent="0.4">
      <c r="A4" s="151">
        <v>3</v>
      </c>
      <c r="B4" s="152" t="s">
        <v>90</v>
      </c>
      <c r="C4" s="153" t="s">
        <v>91</v>
      </c>
      <c r="D4" s="154" t="s">
        <v>38</v>
      </c>
      <c r="E4" s="227">
        <v>100</v>
      </c>
      <c r="F4" s="238">
        <v>500</v>
      </c>
      <c r="G4" s="239">
        <f>23*3</f>
        <v>69</v>
      </c>
      <c r="H4" s="156" t="s">
        <v>117</v>
      </c>
      <c r="I4" s="157" t="s">
        <v>163</v>
      </c>
      <c r="J4" s="158" t="s">
        <v>25</v>
      </c>
      <c r="K4" s="229">
        <v>0</v>
      </c>
      <c r="L4" s="198"/>
      <c r="M4" s="199">
        <f t="shared" ref="M4:M19" si="6">K4*L4</f>
        <v>0</v>
      </c>
      <c r="N4" s="188" t="s">
        <v>312</v>
      </c>
      <c r="O4" s="197">
        <f t="shared" si="1"/>
        <v>100</v>
      </c>
      <c r="P4" s="198"/>
      <c r="Q4" s="199">
        <f t="shared" si="2"/>
        <v>0</v>
      </c>
      <c r="R4" s="160" t="s">
        <v>41</v>
      </c>
      <c r="S4" s="197">
        <f>E4</f>
        <v>100</v>
      </c>
      <c r="T4" s="198"/>
      <c r="U4" s="199">
        <f t="shared" ref="U4:U16" si="7">S4*T4</f>
        <v>0</v>
      </c>
      <c r="V4" s="160" t="s">
        <v>55</v>
      </c>
      <c r="W4" s="197">
        <f t="shared" si="3"/>
        <v>100</v>
      </c>
      <c r="X4" s="198"/>
      <c r="Y4" s="199">
        <f t="shared" ref="Y4:Y19" si="8">W4*X4</f>
        <v>0</v>
      </c>
      <c r="Z4" s="160" t="s">
        <v>36</v>
      </c>
      <c r="AA4" s="170" t="s">
        <v>115</v>
      </c>
      <c r="AB4" s="197">
        <f t="shared" si="4"/>
        <v>100</v>
      </c>
      <c r="AC4" s="198"/>
      <c r="AD4" s="199">
        <f t="shared" ref="AD4:AD19" si="9">AB4*AC4</f>
        <v>0</v>
      </c>
      <c r="AE4" s="200">
        <f t="shared" si="5"/>
        <v>0</v>
      </c>
      <c r="AF4" s="166" t="s">
        <v>465</v>
      </c>
    </row>
    <row r="5" spans="1:32" ht="27" x14ac:dyDescent="0.4">
      <c r="A5" s="151">
        <v>4</v>
      </c>
      <c r="B5" s="152" t="s">
        <v>21</v>
      </c>
      <c r="C5" s="154" t="s">
        <v>2</v>
      </c>
      <c r="D5" s="154" t="s">
        <v>38</v>
      </c>
      <c r="E5" s="227">
        <v>2900</v>
      </c>
      <c r="F5" s="238">
        <v>2500</v>
      </c>
      <c r="G5" s="239">
        <f>712+705*3</f>
        <v>2827</v>
      </c>
      <c r="H5" s="156" t="s">
        <v>117</v>
      </c>
      <c r="I5" s="157" t="s">
        <v>28</v>
      </c>
      <c r="J5" s="158" t="s">
        <v>26</v>
      </c>
      <c r="K5" s="228">
        <v>3300</v>
      </c>
      <c r="L5" s="198"/>
      <c r="M5" s="199">
        <f t="shared" si="6"/>
        <v>0</v>
      </c>
      <c r="N5" s="188" t="s">
        <v>314</v>
      </c>
      <c r="O5" s="197">
        <f t="shared" si="1"/>
        <v>2900</v>
      </c>
      <c r="P5" s="198"/>
      <c r="Q5" s="199">
        <f t="shared" si="2"/>
        <v>0</v>
      </c>
      <c r="R5" s="160" t="s">
        <v>41</v>
      </c>
      <c r="S5" s="197">
        <f>E5</f>
        <v>2900</v>
      </c>
      <c r="T5" s="198"/>
      <c r="U5" s="199">
        <f t="shared" si="7"/>
        <v>0</v>
      </c>
      <c r="V5" s="160" t="s">
        <v>33</v>
      </c>
      <c r="W5" s="197">
        <f t="shared" si="3"/>
        <v>2900</v>
      </c>
      <c r="X5" s="198"/>
      <c r="Y5" s="199">
        <f t="shared" si="8"/>
        <v>0</v>
      </c>
      <c r="Z5" s="160" t="s">
        <v>40</v>
      </c>
      <c r="AA5" s="170" t="s">
        <v>84</v>
      </c>
      <c r="AB5" s="197">
        <f t="shared" si="4"/>
        <v>2900</v>
      </c>
      <c r="AC5" s="198"/>
      <c r="AD5" s="199">
        <f t="shared" si="9"/>
        <v>0</v>
      </c>
      <c r="AE5" s="200">
        <f t="shared" si="5"/>
        <v>0</v>
      </c>
      <c r="AF5" s="169" t="s">
        <v>464</v>
      </c>
    </row>
    <row r="6" spans="1:32" ht="24" x14ac:dyDescent="0.4">
      <c r="A6" s="151">
        <v>5</v>
      </c>
      <c r="B6" s="152" t="s">
        <v>22</v>
      </c>
      <c r="C6" s="154" t="s">
        <v>2</v>
      </c>
      <c r="D6" s="154" t="s">
        <v>38</v>
      </c>
      <c r="E6" s="227">
        <v>400</v>
      </c>
      <c r="F6" s="238">
        <v>1000</v>
      </c>
      <c r="G6" s="239">
        <f>26*3+268</f>
        <v>346</v>
      </c>
      <c r="H6" s="156" t="s">
        <v>117</v>
      </c>
      <c r="I6" s="157" t="s">
        <v>29</v>
      </c>
      <c r="J6" s="158" t="s">
        <v>26</v>
      </c>
      <c r="K6" s="229">
        <v>0</v>
      </c>
      <c r="L6" s="198"/>
      <c r="M6" s="199">
        <f t="shared" si="6"/>
        <v>0</v>
      </c>
      <c r="N6" s="188" t="s">
        <v>314</v>
      </c>
      <c r="O6" s="197">
        <f t="shared" si="1"/>
        <v>400</v>
      </c>
      <c r="P6" s="198"/>
      <c r="Q6" s="199">
        <f t="shared" si="2"/>
        <v>0</v>
      </c>
      <c r="R6" s="160" t="s">
        <v>41</v>
      </c>
      <c r="S6" s="197">
        <f>E6</f>
        <v>400</v>
      </c>
      <c r="T6" s="198"/>
      <c r="U6" s="199">
        <f t="shared" si="7"/>
        <v>0</v>
      </c>
      <c r="V6" s="160" t="s">
        <v>33</v>
      </c>
      <c r="W6" s="197">
        <f t="shared" si="3"/>
        <v>400</v>
      </c>
      <c r="X6" s="198"/>
      <c r="Y6" s="199">
        <f t="shared" si="8"/>
        <v>0</v>
      </c>
      <c r="Z6" s="160" t="s">
        <v>40</v>
      </c>
      <c r="AA6" s="170" t="s">
        <v>84</v>
      </c>
      <c r="AB6" s="197">
        <f t="shared" si="4"/>
        <v>400</v>
      </c>
      <c r="AC6" s="198"/>
      <c r="AD6" s="199">
        <f t="shared" si="9"/>
        <v>0</v>
      </c>
      <c r="AE6" s="200">
        <f t="shared" si="5"/>
        <v>0</v>
      </c>
      <c r="AF6" s="168" t="s">
        <v>463</v>
      </c>
    </row>
    <row r="7" spans="1:32" ht="22.5" customHeight="1" x14ac:dyDescent="0.4">
      <c r="A7" s="52">
        <v>6</v>
      </c>
      <c r="B7" s="53" t="s">
        <v>44</v>
      </c>
      <c r="C7" s="54" t="s">
        <v>42</v>
      </c>
      <c r="D7" s="54" t="s">
        <v>38</v>
      </c>
      <c r="E7" s="233">
        <v>800</v>
      </c>
      <c r="F7" s="238">
        <v>1400</v>
      </c>
      <c r="G7" s="239">
        <v>757</v>
      </c>
      <c r="H7" s="62" t="s">
        <v>370</v>
      </c>
      <c r="I7" s="96" t="s">
        <v>28</v>
      </c>
      <c r="J7" s="49" t="s">
        <v>26</v>
      </c>
      <c r="K7" s="230">
        <f t="shared" si="0"/>
        <v>800</v>
      </c>
      <c r="L7" s="198"/>
      <c r="M7" s="199">
        <f t="shared" si="6"/>
        <v>0</v>
      </c>
      <c r="N7" s="189" t="s">
        <v>314</v>
      </c>
      <c r="O7" s="201">
        <f t="shared" si="1"/>
        <v>800</v>
      </c>
      <c r="P7" s="198"/>
      <c r="Q7" s="199">
        <f t="shared" si="2"/>
        <v>0</v>
      </c>
      <c r="R7" s="60"/>
      <c r="S7" s="201"/>
      <c r="T7" s="221"/>
      <c r="U7" s="222"/>
      <c r="V7" s="60" t="s">
        <v>33</v>
      </c>
      <c r="W7" s="201">
        <f t="shared" si="3"/>
        <v>800</v>
      </c>
      <c r="X7" s="198"/>
      <c r="Y7" s="199">
        <f t="shared" si="8"/>
        <v>0</v>
      </c>
      <c r="Z7" s="60" t="s">
        <v>40</v>
      </c>
      <c r="AA7" s="171" t="s">
        <v>60</v>
      </c>
      <c r="AB7" s="201">
        <f t="shared" si="4"/>
        <v>800</v>
      </c>
      <c r="AC7" s="198"/>
      <c r="AD7" s="199">
        <f t="shared" si="9"/>
        <v>0</v>
      </c>
      <c r="AE7" s="200">
        <f t="shared" si="5"/>
        <v>0</v>
      </c>
      <c r="AF7" s="63"/>
    </row>
    <row r="8" spans="1:32" ht="22.5" customHeight="1" x14ac:dyDescent="0.4">
      <c r="A8" s="52">
        <v>7</v>
      </c>
      <c r="B8" s="53" t="s">
        <v>43</v>
      </c>
      <c r="C8" s="54" t="s">
        <v>42</v>
      </c>
      <c r="D8" s="54" t="s">
        <v>38</v>
      </c>
      <c r="E8" s="233">
        <v>300</v>
      </c>
      <c r="F8" s="238">
        <v>400</v>
      </c>
      <c r="G8" s="239">
        <v>252</v>
      </c>
      <c r="H8" s="62" t="s">
        <v>370</v>
      </c>
      <c r="I8" s="96" t="s">
        <v>28</v>
      </c>
      <c r="J8" s="49" t="s">
        <v>26</v>
      </c>
      <c r="K8" s="230">
        <f t="shared" si="0"/>
        <v>300</v>
      </c>
      <c r="L8" s="198"/>
      <c r="M8" s="199">
        <f t="shared" si="6"/>
        <v>0</v>
      </c>
      <c r="N8" s="189" t="s">
        <v>314</v>
      </c>
      <c r="O8" s="201">
        <f t="shared" si="1"/>
        <v>300</v>
      </c>
      <c r="P8" s="198"/>
      <c r="Q8" s="199">
        <f t="shared" si="2"/>
        <v>0</v>
      </c>
      <c r="R8" s="60" t="s">
        <v>41</v>
      </c>
      <c r="S8" s="201">
        <f t="shared" ref="S8:S13" si="10">E8</f>
        <v>300</v>
      </c>
      <c r="T8" s="198"/>
      <c r="U8" s="199">
        <f t="shared" si="7"/>
        <v>0</v>
      </c>
      <c r="V8" s="60" t="s">
        <v>33</v>
      </c>
      <c r="W8" s="201">
        <f t="shared" si="3"/>
        <v>300</v>
      </c>
      <c r="X8" s="198"/>
      <c r="Y8" s="199">
        <f t="shared" si="8"/>
        <v>0</v>
      </c>
      <c r="Z8" s="60" t="s">
        <v>40</v>
      </c>
      <c r="AA8" s="172" t="s">
        <v>83</v>
      </c>
      <c r="AB8" s="201">
        <f t="shared" si="4"/>
        <v>300</v>
      </c>
      <c r="AC8" s="198"/>
      <c r="AD8" s="199">
        <f t="shared" si="9"/>
        <v>0</v>
      </c>
      <c r="AE8" s="200">
        <f t="shared" si="5"/>
        <v>0</v>
      </c>
      <c r="AF8" s="63"/>
    </row>
    <row r="9" spans="1:32" ht="22.5" customHeight="1" x14ac:dyDescent="0.4">
      <c r="A9" s="151">
        <v>8</v>
      </c>
      <c r="B9" s="152" t="s">
        <v>48</v>
      </c>
      <c r="C9" s="154" t="s">
        <v>50</v>
      </c>
      <c r="D9" s="154" t="s">
        <v>51</v>
      </c>
      <c r="E9" s="227">
        <v>36000</v>
      </c>
      <c r="F9" s="238">
        <v>40000</v>
      </c>
      <c r="G9" s="239">
        <v>35722</v>
      </c>
      <c r="H9" s="156" t="s">
        <v>371</v>
      </c>
      <c r="I9" s="157" t="s">
        <v>28</v>
      </c>
      <c r="J9" s="158" t="s">
        <v>26</v>
      </c>
      <c r="K9" s="227">
        <f t="shared" si="0"/>
        <v>36000</v>
      </c>
      <c r="L9" s="198"/>
      <c r="M9" s="199">
        <f t="shared" si="6"/>
        <v>0</v>
      </c>
      <c r="N9" s="188" t="s">
        <v>314</v>
      </c>
      <c r="O9" s="197">
        <f t="shared" si="1"/>
        <v>36000</v>
      </c>
      <c r="P9" s="198"/>
      <c r="Q9" s="199">
        <f t="shared" si="2"/>
        <v>0</v>
      </c>
      <c r="R9" s="161" t="s">
        <v>41</v>
      </c>
      <c r="S9" s="197">
        <f t="shared" si="10"/>
        <v>36000</v>
      </c>
      <c r="T9" s="198"/>
      <c r="U9" s="199">
        <f t="shared" si="7"/>
        <v>0</v>
      </c>
      <c r="V9" s="160" t="s">
        <v>33</v>
      </c>
      <c r="W9" s="197">
        <f t="shared" si="3"/>
        <v>36000</v>
      </c>
      <c r="X9" s="198"/>
      <c r="Y9" s="199">
        <f t="shared" si="8"/>
        <v>0</v>
      </c>
      <c r="Z9" s="160" t="s">
        <v>40</v>
      </c>
      <c r="AA9" s="170" t="s">
        <v>84</v>
      </c>
      <c r="AB9" s="197">
        <f t="shared" si="4"/>
        <v>36000</v>
      </c>
      <c r="AC9" s="198"/>
      <c r="AD9" s="199">
        <f t="shared" si="9"/>
        <v>0</v>
      </c>
      <c r="AE9" s="200">
        <f t="shared" si="5"/>
        <v>0</v>
      </c>
      <c r="AF9" s="167"/>
    </row>
    <row r="10" spans="1:32" ht="22.5" customHeight="1" x14ac:dyDescent="0.4">
      <c r="A10" s="151">
        <v>9</v>
      </c>
      <c r="B10" s="152" t="s">
        <v>45</v>
      </c>
      <c r="C10" s="154" t="s">
        <v>50</v>
      </c>
      <c r="D10" s="154" t="s">
        <v>51</v>
      </c>
      <c r="E10" s="227">
        <v>2500</v>
      </c>
      <c r="F10" s="238">
        <v>2700</v>
      </c>
      <c r="G10" s="239">
        <v>2416</v>
      </c>
      <c r="H10" s="156" t="s">
        <v>371</v>
      </c>
      <c r="I10" s="157" t="s">
        <v>164</v>
      </c>
      <c r="J10" s="158" t="s">
        <v>25</v>
      </c>
      <c r="K10" s="227">
        <f t="shared" si="0"/>
        <v>2500</v>
      </c>
      <c r="L10" s="198"/>
      <c r="M10" s="199">
        <f t="shared" si="6"/>
        <v>0</v>
      </c>
      <c r="N10" s="188" t="s">
        <v>312</v>
      </c>
      <c r="O10" s="197">
        <f t="shared" si="1"/>
        <v>2500</v>
      </c>
      <c r="P10" s="198"/>
      <c r="Q10" s="199">
        <f t="shared" si="2"/>
        <v>0</v>
      </c>
      <c r="R10" s="160" t="s">
        <v>41</v>
      </c>
      <c r="S10" s="197">
        <f t="shared" si="10"/>
        <v>2500</v>
      </c>
      <c r="T10" s="198"/>
      <c r="U10" s="199">
        <f t="shared" si="7"/>
        <v>0</v>
      </c>
      <c r="V10" s="160" t="s">
        <v>55</v>
      </c>
      <c r="W10" s="197">
        <f t="shared" si="3"/>
        <v>2500</v>
      </c>
      <c r="X10" s="198"/>
      <c r="Y10" s="199">
        <f t="shared" si="8"/>
        <v>0</v>
      </c>
      <c r="Z10" s="160" t="s">
        <v>36</v>
      </c>
      <c r="AA10" s="170" t="s">
        <v>96</v>
      </c>
      <c r="AB10" s="197">
        <f t="shared" si="4"/>
        <v>2500</v>
      </c>
      <c r="AC10" s="198"/>
      <c r="AD10" s="199">
        <f t="shared" si="9"/>
        <v>0</v>
      </c>
      <c r="AE10" s="200">
        <f t="shared" si="5"/>
        <v>0</v>
      </c>
      <c r="AF10" s="167"/>
    </row>
    <row r="11" spans="1:32" ht="22.5" customHeight="1" x14ac:dyDescent="0.4">
      <c r="A11" s="151">
        <v>10</v>
      </c>
      <c r="B11" s="152" t="s">
        <v>46</v>
      </c>
      <c r="C11" s="154" t="s">
        <v>50</v>
      </c>
      <c r="D11" s="154" t="s">
        <v>51</v>
      </c>
      <c r="E11" s="227">
        <v>600</v>
      </c>
      <c r="F11" s="238">
        <v>500</v>
      </c>
      <c r="G11" s="239">
        <v>592</v>
      </c>
      <c r="H11" s="156" t="s">
        <v>371</v>
      </c>
      <c r="I11" s="157" t="s">
        <v>164</v>
      </c>
      <c r="J11" s="158" t="s">
        <v>25</v>
      </c>
      <c r="K11" s="227">
        <f t="shared" si="0"/>
        <v>600</v>
      </c>
      <c r="L11" s="198"/>
      <c r="M11" s="199">
        <f t="shared" si="6"/>
        <v>0</v>
      </c>
      <c r="N11" s="188" t="s">
        <v>312</v>
      </c>
      <c r="O11" s="197">
        <f t="shared" si="1"/>
        <v>600</v>
      </c>
      <c r="P11" s="198"/>
      <c r="Q11" s="199">
        <f t="shared" si="2"/>
        <v>0</v>
      </c>
      <c r="R11" s="160" t="s">
        <v>95</v>
      </c>
      <c r="S11" s="197">
        <f t="shared" si="10"/>
        <v>600</v>
      </c>
      <c r="T11" s="198"/>
      <c r="U11" s="199">
        <f t="shared" si="7"/>
        <v>0</v>
      </c>
      <c r="V11" s="160" t="s">
        <v>55</v>
      </c>
      <c r="W11" s="197">
        <f t="shared" si="3"/>
        <v>600</v>
      </c>
      <c r="X11" s="198"/>
      <c r="Y11" s="199">
        <f t="shared" si="8"/>
        <v>0</v>
      </c>
      <c r="Z11" s="160" t="s">
        <v>36</v>
      </c>
      <c r="AA11" s="170" t="s">
        <v>97</v>
      </c>
      <c r="AB11" s="197">
        <f t="shared" si="4"/>
        <v>600</v>
      </c>
      <c r="AC11" s="198"/>
      <c r="AD11" s="199">
        <f t="shared" si="9"/>
        <v>0</v>
      </c>
      <c r="AE11" s="200">
        <f t="shared" si="5"/>
        <v>0</v>
      </c>
      <c r="AF11" s="167"/>
    </row>
    <row r="12" spans="1:32" ht="22.5" customHeight="1" x14ac:dyDescent="0.4">
      <c r="A12" s="151">
        <v>11</v>
      </c>
      <c r="B12" s="152" t="s">
        <v>47</v>
      </c>
      <c r="C12" s="154" t="s">
        <v>50</v>
      </c>
      <c r="D12" s="154" t="s">
        <v>51</v>
      </c>
      <c r="E12" s="227">
        <v>200</v>
      </c>
      <c r="F12" s="238">
        <v>500</v>
      </c>
      <c r="G12" s="239">
        <v>153</v>
      </c>
      <c r="H12" s="156" t="s">
        <v>371</v>
      </c>
      <c r="I12" s="157" t="s">
        <v>28</v>
      </c>
      <c r="J12" s="158" t="s">
        <v>26</v>
      </c>
      <c r="K12" s="227">
        <f t="shared" si="0"/>
        <v>200</v>
      </c>
      <c r="L12" s="198"/>
      <c r="M12" s="199">
        <f t="shared" si="6"/>
        <v>0</v>
      </c>
      <c r="N12" s="188" t="s">
        <v>314</v>
      </c>
      <c r="O12" s="197">
        <f t="shared" si="1"/>
        <v>200</v>
      </c>
      <c r="P12" s="198"/>
      <c r="Q12" s="199">
        <f t="shared" si="2"/>
        <v>0</v>
      </c>
      <c r="R12" s="160" t="s">
        <v>95</v>
      </c>
      <c r="S12" s="197">
        <f t="shared" si="10"/>
        <v>200</v>
      </c>
      <c r="T12" s="198"/>
      <c r="U12" s="199">
        <f t="shared" si="7"/>
        <v>0</v>
      </c>
      <c r="V12" s="160" t="s">
        <v>33</v>
      </c>
      <c r="W12" s="197">
        <f t="shared" si="3"/>
        <v>200</v>
      </c>
      <c r="X12" s="198"/>
      <c r="Y12" s="199">
        <f t="shared" si="8"/>
        <v>0</v>
      </c>
      <c r="Z12" s="160" t="s">
        <v>40</v>
      </c>
      <c r="AA12" s="170" t="s">
        <v>97</v>
      </c>
      <c r="AB12" s="197">
        <f t="shared" si="4"/>
        <v>200</v>
      </c>
      <c r="AC12" s="198"/>
      <c r="AD12" s="199">
        <f t="shared" si="9"/>
        <v>0</v>
      </c>
      <c r="AE12" s="200">
        <f t="shared" si="5"/>
        <v>0</v>
      </c>
      <c r="AF12" s="167"/>
    </row>
    <row r="13" spans="1:32" ht="22.5" customHeight="1" x14ac:dyDescent="0.4">
      <c r="A13" s="151">
        <v>12</v>
      </c>
      <c r="B13" s="152" t="s">
        <v>49</v>
      </c>
      <c r="C13" s="154" t="s">
        <v>50</v>
      </c>
      <c r="D13" s="154" t="s">
        <v>51</v>
      </c>
      <c r="E13" s="227">
        <v>1100</v>
      </c>
      <c r="F13" s="238">
        <v>1500</v>
      </c>
      <c r="G13" s="239">
        <v>1089</v>
      </c>
      <c r="H13" s="156" t="s">
        <v>371</v>
      </c>
      <c r="I13" s="157" t="s">
        <v>164</v>
      </c>
      <c r="J13" s="158" t="s">
        <v>25</v>
      </c>
      <c r="K13" s="227">
        <f t="shared" si="0"/>
        <v>1100</v>
      </c>
      <c r="L13" s="198"/>
      <c r="M13" s="199">
        <f t="shared" si="6"/>
        <v>0</v>
      </c>
      <c r="N13" s="188" t="s">
        <v>312</v>
      </c>
      <c r="O13" s="197">
        <f t="shared" si="1"/>
        <v>1100</v>
      </c>
      <c r="P13" s="198"/>
      <c r="Q13" s="199">
        <f t="shared" si="2"/>
        <v>0</v>
      </c>
      <c r="R13" s="160" t="s">
        <v>95</v>
      </c>
      <c r="S13" s="197">
        <f t="shared" si="10"/>
        <v>1100</v>
      </c>
      <c r="T13" s="198"/>
      <c r="U13" s="199">
        <f t="shared" si="7"/>
        <v>0</v>
      </c>
      <c r="V13" s="160" t="s">
        <v>55</v>
      </c>
      <c r="W13" s="197">
        <f t="shared" si="3"/>
        <v>1100</v>
      </c>
      <c r="X13" s="198"/>
      <c r="Y13" s="199">
        <f t="shared" si="8"/>
        <v>0</v>
      </c>
      <c r="Z13" s="164" t="s">
        <v>82</v>
      </c>
      <c r="AA13" s="170" t="s">
        <v>97</v>
      </c>
      <c r="AB13" s="197">
        <f t="shared" si="4"/>
        <v>1100</v>
      </c>
      <c r="AC13" s="198"/>
      <c r="AD13" s="199">
        <f t="shared" si="9"/>
        <v>0</v>
      </c>
      <c r="AE13" s="200">
        <f t="shared" si="5"/>
        <v>0</v>
      </c>
      <c r="AF13" s="167"/>
    </row>
    <row r="14" spans="1:32" ht="22.5" customHeight="1" x14ac:dyDescent="0.4">
      <c r="A14" s="52">
        <v>13</v>
      </c>
      <c r="B14" s="53" t="s">
        <v>52</v>
      </c>
      <c r="C14" s="54" t="s">
        <v>50</v>
      </c>
      <c r="D14" s="54" t="s">
        <v>54</v>
      </c>
      <c r="E14" s="233">
        <v>900</v>
      </c>
      <c r="F14" s="238">
        <v>1300</v>
      </c>
      <c r="G14" s="239">
        <v>806</v>
      </c>
      <c r="H14" s="62" t="s">
        <v>394</v>
      </c>
      <c r="I14" s="96" t="s">
        <v>76</v>
      </c>
      <c r="J14" s="49" t="s">
        <v>85</v>
      </c>
      <c r="K14" s="230">
        <f t="shared" si="0"/>
        <v>900</v>
      </c>
      <c r="L14" s="198"/>
      <c r="M14" s="199">
        <f t="shared" si="6"/>
        <v>0</v>
      </c>
      <c r="N14" s="189" t="s">
        <v>315</v>
      </c>
      <c r="O14" s="201">
        <f t="shared" si="1"/>
        <v>900</v>
      </c>
      <c r="P14" s="198"/>
      <c r="Q14" s="199">
        <f t="shared" si="2"/>
        <v>0</v>
      </c>
      <c r="R14" s="159"/>
      <c r="S14" s="201"/>
      <c r="T14" s="221"/>
      <c r="U14" s="222"/>
      <c r="V14" s="60" t="s">
        <v>33</v>
      </c>
      <c r="W14" s="201">
        <f t="shared" si="3"/>
        <v>900</v>
      </c>
      <c r="X14" s="198"/>
      <c r="Y14" s="199">
        <f t="shared" si="8"/>
        <v>0</v>
      </c>
      <c r="Z14" s="60" t="s">
        <v>56</v>
      </c>
      <c r="AA14" s="173" t="s">
        <v>57</v>
      </c>
      <c r="AB14" s="201">
        <f t="shared" si="4"/>
        <v>900</v>
      </c>
      <c r="AC14" s="198"/>
      <c r="AD14" s="199">
        <f t="shared" si="9"/>
        <v>0</v>
      </c>
      <c r="AE14" s="200">
        <f t="shared" si="5"/>
        <v>0</v>
      </c>
      <c r="AF14" s="63"/>
    </row>
    <row r="15" spans="1:32" ht="22.5" customHeight="1" x14ac:dyDescent="0.4">
      <c r="A15" s="52">
        <v>14</v>
      </c>
      <c r="B15" s="53" t="s">
        <v>53</v>
      </c>
      <c r="C15" s="54" t="s">
        <v>50</v>
      </c>
      <c r="D15" s="54" t="s">
        <v>54</v>
      </c>
      <c r="E15" s="233">
        <v>1200</v>
      </c>
      <c r="F15" s="238">
        <v>1300</v>
      </c>
      <c r="G15" s="239">
        <v>1136</v>
      </c>
      <c r="H15" s="62" t="s">
        <v>394</v>
      </c>
      <c r="I15" s="96" t="s">
        <v>76</v>
      </c>
      <c r="J15" s="49" t="s">
        <v>85</v>
      </c>
      <c r="K15" s="230">
        <f t="shared" si="0"/>
        <v>1200</v>
      </c>
      <c r="L15" s="198"/>
      <c r="M15" s="199">
        <f t="shared" si="6"/>
        <v>0</v>
      </c>
      <c r="N15" s="189" t="s">
        <v>315</v>
      </c>
      <c r="O15" s="201">
        <f t="shared" si="1"/>
        <v>1200</v>
      </c>
      <c r="P15" s="198"/>
      <c r="Q15" s="199">
        <f t="shared" si="2"/>
        <v>0</v>
      </c>
      <c r="R15" s="60" t="s">
        <v>86</v>
      </c>
      <c r="S15" s="201">
        <v>2600</v>
      </c>
      <c r="T15" s="198"/>
      <c r="U15" s="199">
        <f t="shared" si="7"/>
        <v>0</v>
      </c>
      <c r="V15" s="60" t="s">
        <v>33</v>
      </c>
      <c r="W15" s="201">
        <f t="shared" si="3"/>
        <v>1200</v>
      </c>
      <c r="X15" s="198"/>
      <c r="Y15" s="199">
        <f t="shared" si="8"/>
        <v>0</v>
      </c>
      <c r="Z15" s="60" t="s">
        <v>56</v>
      </c>
      <c r="AA15" s="247" t="s">
        <v>554</v>
      </c>
      <c r="AB15" s="201">
        <f t="shared" si="4"/>
        <v>1200</v>
      </c>
      <c r="AC15" s="198"/>
      <c r="AD15" s="199">
        <f t="shared" si="9"/>
        <v>0</v>
      </c>
      <c r="AE15" s="200">
        <f t="shared" si="5"/>
        <v>0</v>
      </c>
      <c r="AF15" s="63"/>
    </row>
    <row r="16" spans="1:32" ht="22.5" customHeight="1" x14ac:dyDescent="0.4">
      <c r="A16" s="151">
        <v>15</v>
      </c>
      <c r="B16" s="152" t="s">
        <v>75</v>
      </c>
      <c r="C16" s="154" t="s">
        <v>50</v>
      </c>
      <c r="D16" s="154" t="s">
        <v>38</v>
      </c>
      <c r="E16" s="227">
        <v>10000</v>
      </c>
      <c r="F16" s="238">
        <v>11000</v>
      </c>
      <c r="G16" s="239">
        <v>9643</v>
      </c>
      <c r="H16" s="156" t="s">
        <v>395</v>
      </c>
      <c r="I16" s="157" t="s">
        <v>58</v>
      </c>
      <c r="J16" s="158" t="s">
        <v>59</v>
      </c>
      <c r="K16" s="227">
        <f t="shared" si="0"/>
        <v>10000</v>
      </c>
      <c r="L16" s="198"/>
      <c r="M16" s="199">
        <f t="shared" si="6"/>
        <v>0</v>
      </c>
      <c r="N16" s="188" t="s">
        <v>314</v>
      </c>
      <c r="O16" s="197">
        <f t="shared" si="1"/>
        <v>10000</v>
      </c>
      <c r="P16" s="198"/>
      <c r="Q16" s="199">
        <f t="shared" si="2"/>
        <v>0</v>
      </c>
      <c r="R16" s="160" t="s">
        <v>41</v>
      </c>
      <c r="S16" s="197">
        <f>E16</f>
        <v>10000</v>
      </c>
      <c r="T16" s="198"/>
      <c r="U16" s="199">
        <f t="shared" si="7"/>
        <v>0</v>
      </c>
      <c r="V16" s="160" t="s">
        <v>69</v>
      </c>
      <c r="W16" s="197">
        <f t="shared" si="3"/>
        <v>10000</v>
      </c>
      <c r="X16" s="198"/>
      <c r="Y16" s="199">
        <f t="shared" si="8"/>
        <v>0</v>
      </c>
      <c r="Z16" s="160" t="s">
        <v>40</v>
      </c>
      <c r="AA16" s="170" t="s">
        <v>60</v>
      </c>
      <c r="AB16" s="197">
        <f t="shared" si="4"/>
        <v>10000</v>
      </c>
      <c r="AC16" s="198"/>
      <c r="AD16" s="199">
        <f t="shared" si="9"/>
        <v>0</v>
      </c>
      <c r="AE16" s="200">
        <f t="shared" si="5"/>
        <v>0</v>
      </c>
      <c r="AF16" s="166"/>
    </row>
    <row r="17" spans="1:32" ht="22.5" customHeight="1" x14ac:dyDescent="0.4">
      <c r="A17" s="151">
        <v>16</v>
      </c>
      <c r="B17" s="152" t="s">
        <v>61</v>
      </c>
      <c r="C17" s="154" t="s">
        <v>63</v>
      </c>
      <c r="D17" s="154" t="s">
        <v>38</v>
      </c>
      <c r="E17" s="227">
        <v>700</v>
      </c>
      <c r="F17" s="238">
        <v>1000</v>
      </c>
      <c r="G17" s="239">
        <v>640</v>
      </c>
      <c r="H17" s="156" t="s">
        <v>395</v>
      </c>
      <c r="I17" s="157" t="s">
        <v>76</v>
      </c>
      <c r="J17" s="158" t="s">
        <v>85</v>
      </c>
      <c r="K17" s="227">
        <f t="shared" si="0"/>
        <v>700</v>
      </c>
      <c r="L17" s="198"/>
      <c r="M17" s="199">
        <f t="shared" si="6"/>
        <v>0</v>
      </c>
      <c r="N17" s="188" t="s">
        <v>315</v>
      </c>
      <c r="O17" s="197">
        <f t="shared" si="1"/>
        <v>700</v>
      </c>
      <c r="P17" s="198"/>
      <c r="Q17" s="199">
        <f t="shared" si="2"/>
        <v>0</v>
      </c>
      <c r="R17" s="160"/>
      <c r="S17" s="197"/>
      <c r="T17" s="201"/>
      <c r="U17" s="223"/>
      <c r="V17" s="160" t="s">
        <v>33</v>
      </c>
      <c r="W17" s="197">
        <f t="shared" si="3"/>
        <v>700</v>
      </c>
      <c r="X17" s="198"/>
      <c r="Y17" s="199">
        <f t="shared" si="8"/>
        <v>0</v>
      </c>
      <c r="Z17" s="160" t="s">
        <v>66</v>
      </c>
      <c r="AA17" s="170" t="s">
        <v>60</v>
      </c>
      <c r="AB17" s="197">
        <f t="shared" si="4"/>
        <v>700</v>
      </c>
      <c r="AC17" s="198"/>
      <c r="AD17" s="199">
        <f t="shared" si="9"/>
        <v>0</v>
      </c>
      <c r="AE17" s="200">
        <f t="shared" si="5"/>
        <v>0</v>
      </c>
      <c r="AF17" s="166"/>
    </row>
    <row r="18" spans="1:32" ht="22.5" customHeight="1" x14ac:dyDescent="0.4">
      <c r="A18" s="151">
        <v>17</v>
      </c>
      <c r="B18" s="152" t="s">
        <v>64</v>
      </c>
      <c r="C18" s="154" t="s">
        <v>63</v>
      </c>
      <c r="D18" s="154" t="s">
        <v>38</v>
      </c>
      <c r="E18" s="227">
        <v>700</v>
      </c>
      <c r="F18" s="238">
        <v>1000</v>
      </c>
      <c r="G18" s="239">
        <v>640</v>
      </c>
      <c r="H18" s="156" t="s">
        <v>395</v>
      </c>
      <c r="I18" s="157" t="s">
        <v>76</v>
      </c>
      <c r="J18" s="158" t="s">
        <v>85</v>
      </c>
      <c r="K18" s="227">
        <f t="shared" si="0"/>
        <v>700</v>
      </c>
      <c r="L18" s="198"/>
      <c r="M18" s="199">
        <f t="shared" si="6"/>
        <v>0</v>
      </c>
      <c r="N18" s="188" t="s">
        <v>315</v>
      </c>
      <c r="O18" s="197">
        <f t="shared" si="1"/>
        <v>700</v>
      </c>
      <c r="P18" s="198"/>
      <c r="Q18" s="199">
        <f t="shared" si="2"/>
        <v>0</v>
      </c>
      <c r="R18" s="160"/>
      <c r="S18" s="197"/>
      <c r="T18" s="201"/>
      <c r="U18" s="223"/>
      <c r="V18" s="160" t="s">
        <v>351</v>
      </c>
      <c r="W18" s="197">
        <v>200</v>
      </c>
      <c r="X18" s="198"/>
      <c r="Y18" s="199">
        <f t="shared" si="8"/>
        <v>0</v>
      </c>
      <c r="Z18" s="160" t="s">
        <v>77</v>
      </c>
      <c r="AA18" s="248" t="s">
        <v>555</v>
      </c>
      <c r="AB18" s="197">
        <f t="shared" si="4"/>
        <v>700</v>
      </c>
      <c r="AC18" s="198"/>
      <c r="AD18" s="199">
        <f t="shared" si="9"/>
        <v>0</v>
      </c>
      <c r="AE18" s="200">
        <f t="shared" si="5"/>
        <v>0</v>
      </c>
      <c r="AF18" s="166"/>
    </row>
    <row r="19" spans="1:32" ht="22.5" customHeight="1" x14ac:dyDescent="0.4">
      <c r="A19" s="151">
        <v>18</v>
      </c>
      <c r="B19" s="152" t="s">
        <v>62</v>
      </c>
      <c r="C19" s="154" t="s">
        <v>63</v>
      </c>
      <c r="D19" s="154" t="s">
        <v>38</v>
      </c>
      <c r="E19" s="227">
        <v>900</v>
      </c>
      <c r="F19" s="238">
        <v>1200</v>
      </c>
      <c r="G19" s="239">
        <v>833</v>
      </c>
      <c r="H19" s="156" t="s">
        <v>395</v>
      </c>
      <c r="I19" s="157" t="s">
        <v>65</v>
      </c>
      <c r="J19" s="158" t="s">
        <v>59</v>
      </c>
      <c r="K19" s="227">
        <f t="shared" si="0"/>
        <v>900</v>
      </c>
      <c r="L19" s="198"/>
      <c r="M19" s="199">
        <f t="shared" si="6"/>
        <v>0</v>
      </c>
      <c r="N19" s="188" t="s">
        <v>314</v>
      </c>
      <c r="O19" s="197">
        <f t="shared" si="1"/>
        <v>900</v>
      </c>
      <c r="P19" s="198"/>
      <c r="Q19" s="199">
        <f t="shared" si="2"/>
        <v>0</v>
      </c>
      <c r="R19" s="160"/>
      <c r="S19" s="197"/>
      <c r="T19" s="201"/>
      <c r="U19" s="223"/>
      <c r="V19" s="160" t="s">
        <v>69</v>
      </c>
      <c r="W19" s="197">
        <f>E19</f>
        <v>900</v>
      </c>
      <c r="X19" s="198"/>
      <c r="Y19" s="199">
        <f t="shared" si="8"/>
        <v>0</v>
      </c>
      <c r="Z19" s="160" t="s">
        <v>40</v>
      </c>
      <c r="AA19" s="170" t="s">
        <v>60</v>
      </c>
      <c r="AB19" s="197">
        <f t="shared" si="4"/>
        <v>900</v>
      </c>
      <c r="AC19" s="198"/>
      <c r="AD19" s="199">
        <f t="shared" si="9"/>
        <v>0</v>
      </c>
      <c r="AE19" s="200">
        <f t="shared" si="5"/>
        <v>0</v>
      </c>
      <c r="AF19" s="166"/>
    </row>
    <row r="20" spans="1:32" ht="22.5" customHeight="1" x14ac:dyDescent="0.4">
      <c r="A20" s="52">
        <v>19</v>
      </c>
      <c r="B20" s="53" t="s">
        <v>67</v>
      </c>
      <c r="C20" s="54" t="s">
        <v>68</v>
      </c>
      <c r="D20" s="54" t="s">
        <v>38</v>
      </c>
      <c r="E20" s="233">
        <v>1200</v>
      </c>
      <c r="F20" s="238">
        <v>1200</v>
      </c>
      <c r="G20" s="238">
        <v>1200</v>
      </c>
      <c r="H20" s="62" t="s">
        <v>396</v>
      </c>
      <c r="I20" s="96" t="s">
        <v>76</v>
      </c>
      <c r="J20" s="49" t="s">
        <v>85</v>
      </c>
      <c r="K20" s="230">
        <f t="shared" si="0"/>
        <v>1200</v>
      </c>
      <c r="L20" s="198"/>
      <c r="M20" s="199">
        <f t="shared" ref="M20:M35" si="11">K20*L20</f>
        <v>0</v>
      </c>
      <c r="N20" s="189" t="s">
        <v>315</v>
      </c>
      <c r="O20" s="201">
        <f t="shared" si="1"/>
        <v>1200</v>
      </c>
      <c r="P20" s="198"/>
      <c r="Q20" s="199">
        <f t="shared" si="2"/>
        <v>0</v>
      </c>
      <c r="R20" s="60"/>
      <c r="S20" s="201"/>
      <c r="T20" s="221"/>
      <c r="U20" s="222"/>
      <c r="V20" s="60" t="s">
        <v>33</v>
      </c>
      <c r="W20" s="201">
        <f>E20</f>
        <v>1200</v>
      </c>
      <c r="X20" s="198"/>
      <c r="Y20" s="199">
        <f t="shared" ref="Y20" si="12">W20*X20</f>
        <v>0</v>
      </c>
      <c r="Z20" s="60" t="s">
        <v>66</v>
      </c>
      <c r="AA20" s="171" t="s">
        <v>60</v>
      </c>
      <c r="AB20" s="201">
        <f t="shared" si="4"/>
        <v>1200</v>
      </c>
      <c r="AC20" s="198"/>
      <c r="AD20" s="199">
        <f t="shared" ref="AD20:AD21" si="13">AB20*AC20</f>
        <v>0</v>
      </c>
      <c r="AE20" s="200">
        <f t="shared" si="5"/>
        <v>0</v>
      </c>
      <c r="AF20" s="63"/>
    </row>
    <row r="21" spans="1:32" ht="22.5" customHeight="1" x14ac:dyDescent="0.4">
      <c r="A21" s="151">
        <v>20</v>
      </c>
      <c r="B21" s="152" t="s">
        <v>107</v>
      </c>
      <c r="C21" s="153" t="s">
        <v>104</v>
      </c>
      <c r="D21" s="154" t="s">
        <v>39</v>
      </c>
      <c r="E21" s="227">
        <v>1800</v>
      </c>
      <c r="F21" s="238">
        <v>1800</v>
      </c>
      <c r="G21" s="239">
        <f>891*2</f>
        <v>1782</v>
      </c>
      <c r="H21" s="156" t="s">
        <v>397</v>
      </c>
      <c r="I21" s="157" t="s">
        <v>76</v>
      </c>
      <c r="J21" s="158" t="s">
        <v>26</v>
      </c>
      <c r="K21" s="227">
        <f t="shared" si="0"/>
        <v>1800</v>
      </c>
      <c r="L21" s="198"/>
      <c r="M21" s="199">
        <f>K21*L21</f>
        <v>0</v>
      </c>
      <c r="N21" s="188" t="s">
        <v>315</v>
      </c>
      <c r="O21" s="197">
        <f t="shared" si="1"/>
        <v>1800</v>
      </c>
      <c r="P21" s="198"/>
      <c r="Q21" s="199">
        <f t="shared" si="2"/>
        <v>0</v>
      </c>
      <c r="R21" s="160" t="s">
        <v>86</v>
      </c>
      <c r="S21" s="197">
        <f>E21</f>
        <v>1800</v>
      </c>
      <c r="T21" s="198"/>
      <c r="U21" s="199">
        <f>S21*T21</f>
        <v>0</v>
      </c>
      <c r="V21" s="160" t="s">
        <v>33</v>
      </c>
      <c r="W21" s="197">
        <f>E21</f>
        <v>1800</v>
      </c>
      <c r="X21" s="198"/>
      <c r="Y21" s="199">
        <f>W21*X21</f>
        <v>0</v>
      </c>
      <c r="Z21" s="160" t="s">
        <v>66</v>
      </c>
      <c r="AA21" s="170" t="s">
        <v>349</v>
      </c>
      <c r="AB21" s="197">
        <f t="shared" si="4"/>
        <v>1800</v>
      </c>
      <c r="AC21" s="198"/>
      <c r="AD21" s="199">
        <f t="shared" si="13"/>
        <v>0</v>
      </c>
      <c r="AE21" s="200">
        <f t="shared" si="5"/>
        <v>0</v>
      </c>
      <c r="AF21" s="243" t="s">
        <v>353</v>
      </c>
    </row>
    <row r="22" spans="1:32" ht="22.5" customHeight="1" x14ac:dyDescent="0.4">
      <c r="A22" s="151">
        <v>21</v>
      </c>
      <c r="B22" s="152" t="s">
        <v>103</v>
      </c>
      <c r="C22" s="153" t="s">
        <v>104</v>
      </c>
      <c r="D22" s="154" t="s">
        <v>39</v>
      </c>
      <c r="E22" s="227">
        <v>20000</v>
      </c>
      <c r="F22" s="238">
        <v>12000</v>
      </c>
      <c r="G22" s="239">
        <f>9912*2</f>
        <v>19824</v>
      </c>
      <c r="H22" s="156" t="s">
        <v>397</v>
      </c>
      <c r="I22" s="157" t="s">
        <v>76</v>
      </c>
      <c r="J22" s="158" t="s">
        <v>105</v>
      </c>
      <c r="K22" s="227">
        <f t="shared" si="0"/>
        <v>20000</v>
      </c>
      <c r="L22" s="198"/>
      <c r="M22" s="199">
        <f t="shared" si="11"/>
        <v>0</v>
      </c>
      <c r="N22" s="188" t="s">
        <v>315</v>
      </c>
      <c r="O22" s="197">
        <f t="shared" si="1"/>
        <v>20000</v>
      </c>
      <c r="P22" s="198"/>
      <c r="Q22" s="199">
        <f t="shared" si="2"/>
        <v>0</v>
      </c>
      <c r="R22" s="160"/>
      <c r="S22" s="197"/>
      <c r="T22" s="224"/>
      <c r="U22" s="225"/>
      <c r="V22" s="160" t="s">
        <v>33</v>
      </c>
      <c r="W22" s="197">
        <f>E22</f>
        <v>20000</v>
      </c>
      <c r="X22" s="198"/>
      <c r="Y22" s="199">
        <f>W22*X22</f>
        <v>0</v>
      </c>
      <c r="Z22" s="160" t="s">
        <v>66</v>
      </c>
      <c r="AA22" s="170" t="s">
        <v>60</v>
      </c>
      <c r="AB22" s="197">
        <f t="shared" si="4"/>
        <v>20000</v>
      </c>
      <c r="AC22" s="198"/>
      <c r="AD22" s="199">
        <f>AB22*AC22</f>
        <v>0</v>
      </c>
      <c r="AE22" s="200">
        <f t="shared" si="5"/>
        <v>0</v>
      </c>
      <c r="AF22" s="243" t="s">
        <v>354</v>
      </c>
    </row>
    <row r="23" spans="1:32" ht="22.5" customHeight="1" x14ac:dyDescent="0.4">
      <c r="A23" s="52">
        <v>22</v>
      </c>
      <c r="B23" s="53" t="s">
        <v>108</v>
      </c>
      <c r="C23" s="61" t="s">
        <v>106</v>
      </c>
      <c r="D23" s="54" t="s">
        <v>39</v>
      </c>
      <c r="E23" s="233">
        <v>1100</v>
      </c>
      <c r="F23" s="238">
        <v>1200</v>
      </c>
      <c r="G23" s="239">
        <v>1023</v>
      </c>
      <c r="H23" s="62" t="s">
        <v>398</v>
      </c>
      <c r="I23" s="96" t="s">
        <v>76</v>
      </c>
      <c r="J23" s="49" t="s">
        <v>105</v>
      </c>
      <c r="K23" s="230">
        <f t="shared" si="0"/>
        <v>1100</v>
      </c>
      <c r="L23" s="198"/>
      <c r="M23" s="199">
        <f t="shared" si="11"/>
        <v>0</v>
      </c>
      <c r="N23" s="189" t="s">
        <v>315</v>
      </c>
      <c r="O23" s="201">
        <f t="shared" si="1"/>
        <v>1100</v>
      </c>
      <c r="P23" s="198"/>
      <c r="Q23" s="199">
        <f t="shared" si="2"/>
        <v>0</v>
      </c>
      <c r="R23" s="60" t="s">
        <v>41</v>
      </c>
      <c r="S23" s="201">
        <f>E23</f>
        <v>1100</v>
      </c>
      <c r="T23" s="198"/>
      <c r="U23" s="199">
        <f t="shared" ref="U23:U26" si="14">S23*T23</f>
        <v>0</v>
      </c>
      <c r="V23" s="60" t="s">
        <v>33</v>
      </c>
      <c r="W23" s="201">
        <f>E23</f>
        <v>1100</v>
      </c>
      <c r="X23" s="198"/>
      <c r="Y23" s="199">
        <f>W23*X23</f>
        <v>0</v>
      </c>
      <c r="Z23" s="60" t="s">
        <v>66</v>
      </c>
      <c r="AA23" s="171" t="s">
        <v>60</v>
      </c>
      <c r="AB23" s="201">
        <f t="shared" si="4"/>
        <v>1100</v>
      </c>
      <c r="AC23" s="198"/>
      <c r="AD23" s="199">
        <f>AB23*AC23</f>
        <v>0</v>
      </c>
      <c r="AE23" s="200">
        <f t="shared" si="5"/>
        <v>0</v>
      </c>
      <c r="AF23" s="162"/>
    </row>
    <row r="24" spans="1:32" s="47" customFormat="1" ht="22.5" customHeight="1" x14ac:dyDescent="0.4">
      <c r="A24" s="155">
        <v>23</v>
      </c>
      <c r="B24" s="152" t="s">
        <v>488</v>
      </c>
      <c r="C24" s="153" t="s">
        <v>104</v>
      </c>
      <c r="D24" s="154" t="s">
        <v>39</v>
      </c>
      <c r="E24" s="227">
        <v>6600</v>
      </c>
      <c r="F24" s="238">
        <v>1800</v>
      </c>
      <c r="G24" s="239">
        <v>5072</v>
      </c>
      <c r="H24" s="156" t="s">
        <v>522</v>
      </c>
      <c r="I24" s="157" t="s">
        <v>488</v>
      </c>
      <c r="J24" s="158" t="s">
        <v>26</v>
      </c>
      <c r="K24" s="227">
        <f t="shared" si="0"/>
        <v>6600</v>
      </c>
      <c r="L24" s="198"/>
      <c r="M24" s="199">
        <f t="shared" si="11"/>
        <v>0</v>
      </c>
      <c r="N24" s="188" t="s">
        <v>314</v>
      </c>
      <c r="O24" s="197">
        <f t="shared" si="1"/>
        <v>6600</v>
      </c>
      <c r="P24" s="198"/>
      <c r="Q24" s="199">
        <f t="shared" si="2"/>
        <v>0</v>
      </c>
      <c r="R24" s="160" t="s">
        <v>41</v>
      </c>
      <c r="S24" s="197">
        <f t="shared" ref="S24" si="15">E24</f>
        <v>6600</v>
      </c>
      <c r="T24" s="198"/>
      <c r="U24" s="199">
        <f t="shared" si="14"/>
        <v>0</v>
      </c>
      <c r="V24" s="160" t="s">
        <v>55</v>
      </c>
      <c r="W24" s="197">
        <f t="shared" ref="W24" si="16">E24</f>
        <v>6600</v>
      </c>
      <c r="X24" s="198"/>
      <c r="Y24" s="199">
        <f t="shared" ref="Y24:Y26" si="17">W24*X24</f>
        <v>0</v>
      </c>
      <c r="Z24" s="160" t="s">
        <v>489</v>
      </c>
      <c r="AA24" s="170" t="s">
        <v>490</v>
      </c>
      <c r="AB24" s="197">
        <f t="shared" si="4"/>
        <v>6600</v>
      </c>
      <c r="AC24" s="198"/>
      <c r="AD24" s="199">
        <f t="shared" ref="AD24:AD26" si="18">AB24*AC24</f>
        <v>0</v>
      </c>
      <c r="AE24" s="200">
        <f t="shared" si="5"/>
        <v>0</v>
      </c>
      <c r="AF24" s="165"/>
    </row>
    <row r="25" spans="1:32" s="47" customFormat="1" ht="22.5" customHeight="1" x14ac:dyDescent="0.4">
      <c r="A25" s="150">
        <v>24</v>
      </c>
      <c r="B25" s="43" t="s">
        <v>491</v>
      </c>
      <c r="C25" s="45" t="s">
        <v>487</v>
      </c>
      <c r="D25" s="42" t="s">
        <v>54</v>
      </c>
      <c r="E25" s="230">
        <v>11500</v>
      </c>
      <c r="F25" s="238"/>
      <c r="G25" s="239">
        <v>10849</v>
      </c>
      <c r="H25" s="58" t="s">
        <v>523</v>
      </c>
      <c r="I25" s="95" t="s">
        <v>491</v>
      </c>
      <c r="J25" s="57" t="s">
        <v>26</v>
      </c>
      <c r="K25" s="230">
        <f t="shared" si="0"/>
        <v>11500</v>
      </c>
      <c r="L25" s="198"/>
      <c r="M25" s="199">
        <f t="shared" si="11"/>
        <v>0</v>
      </c>
      <c r="N25" s="189" t="s">
        <v>314</v>
      </c>
      <c r="O25" s="201">
        <f>E25</f>
        <v>11500</v>
      </c>
      <c r="P25" s="198"/>
      <c r="Q25" s="199">
        <f t="shared" si="2"/>
        <v>0</v>
      </c>
      <c r="R25" s="60" t="s">
        <v>41</v>
      </c>
      <c r="S25" s="201">
        <f>ROUNDUP(E25/5,-2)</f>
        <v>2300</v>
      </c>
      <c r="T25" s="198"/>
      <c r="U25" s="199">
        <f t="shared" si="14"/>
        <v>0</v>
      </c>
      <c r="V25" s="60" t="s">
        <v>55</v>
      </c>
      <c r="W25" s="201">
        <f>ROUNDUP(E25/5,-2)</f>
        <v>2300</v>
      </c>
      <c r="X25" s="198"/>
      <c r="Y25" s="199">
        <f t="shared" si="17"/>
        <v>0</v>
      </c>
      <c r="Z25" s="60" t="s">
        <v>489</v>
      </c>
      <c r="AA25" s="171" t="s">
        <v>492</v>
      </c>
      <c r="AB25" s="201">
        <f>ROUNDUP(E25/5,-2)</f>
        <v>2300</v>
      </c>
      <c r="AC25" s="198"/>
      <c r="AD25" s="199">
        <f t="shared" si="18"/>
        <v>0</v>
      </c>
      <c r="AE25" s="200">
        <f t="shared" si="5"/>
        <v>0</v>
      </c>
      <c r="AF25" s="244" t="s">
        <v>493</v>
      </c>
    </row>
    <row r="26" spans="1:32" s="47" customFormat="1" ht="22.5" customHeight="1" x14ac:dyDescent="0.4">
      <c r="A26" s="155">
        <v>25</v>
      </c>
      <c r="B26" s="152" t="s">
        <v>581</v>
      </c>
      <c r="C26" s="153" t="s">
        <v>515</v>
      </c>
      <c r="D26" s="154" t="s">
        <v>54</v>
      </c>
      <c r="E26" s="227">
        <v>1800</v>
      </c>
      <c r="F26" s="238">
        <v>2000</v>
      </c>
      <c r="G26" s="239">
        <v>1613</v>
      </c>
      <c r="H26" s="156" t="s">
        <v>529</v>
      </c>
      <c r="I26" s="157" t="s">
        <v>525</v>
      </c>
      <c r="J26" s="158" t="s">
        <v>526</v>
      </c>
      <c r="K26" s="227">
        <f t="shared" si="0"/>
        <v>1800</v>
      </c>
      <c r="L26" s="198"/>
      <c r="M26" s="199">
        <f t="shared" si="11"/>
        <v>0</v>
      </c>
      <c r="N26" s="188" t="s">
        <v>527</v>
      </c>
      <c r="O26" s="197">
        <f t="shared" ref="O26" si="19">E26</f>
        <v>1800</v>
      </c>
      <c r="P26" s="198"/>
      <c r="Q26" s="199">
        <f t="shared" si="2"/>
        <v>0</v>
      </c>
      <c r="R26" s="160" t="s">
        <v>41</v>
      </c>
      <c r="S26" s="197">
        <f t="shared" ref="S26" si="20">E26</f>
        <v>1800</v>
      </c>
      <c r="T26" s="198"/>
      <c r="U26" s="199">
        <f t="shared" si="14"/>
        <v>0</v>
      </c>
      <c r="V26" s="160" t="s">
        <v>267</v>
      </c>
      <c r="W26" s="197">
        <f t="shared" ref="W26" si="21">E26</f>
        <v>1800</v>
      </c>
      <c r="X26" s="198"/>
      <c r="Y26" s="199">
        <f t="shared" si="17"/>
        <v>0</v>
      </c>
      <c r="Z26" s="160" t="s">
        <v>528</v>
      </c>
      <c r="AA26" s="170" t="s">
        <v>490</v>
      </c>
      <c r="AB26" s="197">
        <f t="shared" ref="AB26" si="22">E26</f>
        <v>1800</v>
      </c>
      <c r="AC26" s="198"/>
      <c r="AD26" s="199">
        <f t="shared" si="18"/>
        <v>0</v>
      </c>
      <c r="AE26" s="200">
        <f t="shared" si="5"/>
        <v>0</v>
      </c>
      <c r="AF26" s="165"/>
    </row>
    <row r="27" spans="1:32" ht="22.5" customHeight="1" x14ac:dyDescent="0.4">
      <c r="A27" s="52">
        <v>26</v>
      </c>
      <c r="B27" s="44" t="s">
        <v>226</v>
      </c>
      <c r="C27" s="59" t="s">
        <v>74</v>
      </c>
      <c r="D27" s="59" t="s">
        <v>373</v>
      </c>
      <c r="E27" s="230">
        <v>50000</v>
      </c>
      <c r="F27" s="238">
        <v>50000</v>
      </c>
      <c r="G27" s="239">
        <f>G2+G3+G4+G5+G6+G7+G8+G9+G10+G11+G12+G13</f>
        <v>46573</v>
      </c>
      <c r="H27" s="62"/>
      <c r="I27" s="44" t="s">
        <v>248</v>
      </c>
      <c r="J27" s="49" t="s">
        <v>78</v>
      </c>
      <c r="K27" s="230">
        <f t="shared" si="0"/>
        <v>50000</v>
      </c>
      <c r="L27" s="198"/>
      <c r="M27" s="199">
        <f t="shared" si="11"/>
        <v>0</v>
      </c>
      <c r="N27" s="190"/>
      <c r="O27" s="202"/>
      <c r="P27" s="202"/>
      <c r="Q27" s="203"/>
      <c r="R27" s="114"/>
      <c r="S27" s="202"/>
      <c r="T27" s="202"/>
      <c r="U27" s="203"/>
      <c r="V27" s="114"/>
      <c r="W27" s="202"/>
      <c r="X27" s="202"/>
      <c r="Y27" s="203"/>
      <c r="Z27" s="114"/>
      <c r="AA27" s="174"/>
      <c r="AB27" s="202"/>
      <c r="AC27" s="202"/>
      <c r="AD27" s="203"/>
      <c r="AE27" s="200">
        <f t="shared" si="5"/>
        <v>0</v>
      </c>
      <c r="AF27" s="96" t="s">
        <v>285</v>
      </c>
    </row>
    <row r="28" spans="1:32" ht="22.5" customHeight="1" x14ac:dyDescent="0.4">
      <c r="A28" s="149">
        <v>27</v>
      </c>
      <c r="B28" s="44" t="s">
        <v>225</v>
      </c>
      <c r="C28" s="59" t="s">
        <v>70</v>
      </c>
      <c r="D28" s="59" t="s">
        <v>373</v>
      </c>
      <c r="E28" s="230">
        <v>8000</v>
      </c>
      <c r="F28" s="238">
        <v>9000</v>
      </c>
      <c r="G28" s="239">
        <f>G2+G3+G4+G10+G11</f>
        <v>5427</v>
      </c>
      <c r="H28" s="62"/>
      <c r="I28" s="44" t="s">
        <v>249</v>
      </c>
      <c r="J28" s="49" t="s">
        <v>79</v>
      </c>
      <c r="K28" s="230">
        <f t="shared" si="0"/>
        <v>8000</v>
      </c>
      <c r="L28" s="198"/>
      <c r="M28" s="199">
        <f t="shared" si="11"/>
        <v>0</v>
      </c>
      <c r="N28" s="190"/>
      <c r="O28" s="202"/>
      <c r="P28" s="202"/>
      <c r="Q28" s="203"/>
      <c r="R28" s="114"/>
      <c r="S28" s="202"/>
      <c r="T28" s="202"/>
      <c r="U28" s="203"/>
      <c r="V28" s="114"/>
      <c r="W28" s="202"/>
      <c r="X28" s="202"/>
      <c r="Y28" s="203"/>
      <c r="Z28" s="114"/>
      <c r="AA28" s="174"/>
      <c r="AB28" s="202"/>
      <c r="AC28" s="202"/>
      <c r="AD28" s="203"/>
      <c r="AE28" s="200">
        <f t="shared" si="5"/>
        <v>0</v>
      </c>
      <c r="AF28" s="96" t="s">
        <v>80</v>
      </c>
    </row>
    <row r="29" spans="1:32" ht="22.5" customHeight="1" x14ac:dyDescent="0.4">
      <c r="A29" s="52">
        <v>28</v>
      </c>
      <c r="B29" s="44" t="s">
        <v>224</v>
      </c>
      <c r="C29" s="59" t="s">
        <v>70</v>
      </c>
      <c r="D29" s="59" t="s">
        <v>373</v>
      </c>
      <c r="E29" s="230">
        <v>26000</v>
      </c>
      <c r="F29" s="238">
        <v>27000</v>
      </c>
      <c r="G29" s="239">
        <f>13000*2</f>
        <v>26000</v>
      </c>
      <c r="H29" s="62"/>
      <c r="I29" s="44" t="s">
        <v>250</v>
      </c>
      <c r="J29" s="49" t="s">
        <v>26</v>
      </c>
      <c r="K29" s="230">
        <f t="shared" si="0"/>
        <v>26000</v>
      </c>
      <c r="L29" s="198"/>
      <c r="M29" s="199">
        <f t="shared" si="11"/>
        <v>0</v>
      </c>
      <c r="N29" s="190"/>
      <c r="O29" s="202"/>
      <c r="P29" s="202"/>
      <c r="Q29" s="203"/>
      <c r="R29" s="114"/>
      <c r="S29" s="202"/>
      <c r="T29" s="202"/>
      <c r="U29" s="203"/>
      <c r="V29" s="114"/>
      <c r="W29" s="202"/>
      <c r="X29" s="202"/>
      <c r="Y29" s="203"/>
      <c r="Z29" s="114"/>
      <c r="AA29" s="174"/>
      <c r="AB29" s="202"/>
      <c r="AC29" s="202"/>
      <c r="AD29" s="203"/>
      <c r="AE29" s="200">
        <f t="shared" si="5"/>
        <v>0</v>
      </c>
      <c r="AF29" s="96" t="s">
        <v>114</v>
      </c>
    </row>
    <row r="30" spans="1:32" ht="22.5" customHeight="1" x14ac:dyDescent="0.4">
      <c r="A30" s="149">
        <v>29</v>
      </c>
      <c r="B30" s="44" t="s">
        <v>223</v>
      </c>
      <c r="C30" s="59" t="s">
        <v>74</v>
      </c>
      <c r="D30" s="59" t="s">
        <v>373</v>
      </c>
      <c r="E30" s="230">
        <v>7000</v>
      </c>
      <c r="F30" s="238">
        <v>7000</v>
      </c>
      <c r="G30" s="239">
        <v>7000</v>
      </c>
      <c r="H30" s="62"/>
      <c r="I30" s="44" t="s">
        <v>251</v>
      </c>
      <c r="J30" s="49" t="s">
        <v>26</v>
      </c>
      <c r="K30" s="230">
        <f t="shared" si="0"/>
        <v>7000</v>
      </c>
      <c r="L30" s="198"/>
      <c r="M30" s="199">
        <f t="shared" si="11"/>
        <v>0</v>
      </c>
      <c r="N30" s="190"/>
      <c r="O30" s="202"/>
      <c r="P30" s="202"/>
      <c r="Q30" s="203"/>
      <c r="R30" s="114"/>
      <c r="S30" s="202"/>
      <c r="T30" s="202"/>
      <c r="U30" s="203"/>
      <c r="V30" s="114"/>
      <c r="W30" s="202"/>
      <c r="X30" s="202"/>
      <c r="Y30" s="203"/>
      <c r="Z30" s="114"/>
      <c r="AA30" s="174"/>
      <c r="AB30" s="202"/>
      <c r="AC30" s="202"/>
      <c r="AD30" s="203"/>
      <c r="AE30" s="200">
        <f t="shared" ref="AE30:AE43" si="23">M30+Q30+U30+Y30+AD30</f>
        <v>0</v>
      </c>
      <c r="AF30" s="96" t="s">
        <v>114</v>
      </c>
    </row>
    <row r="31" spans="1:32" ht="22.5" customHeight="1" x14ac:dyDescent="0.4">
      <c r="A31" s="52">
        <v>30</v>
      </c>
      <c r="B31" s="44" t="s">
        <v>222</v>
      </c>
      <c r="C31" s="59" t="s">
        <v>74</v>
      </c>
      <c r="D31" s="59" t="s">
        <v>373</v>
      </c>
      <c r="E31" s="230">
        <v>2000</v>
      </c>
      <c r="F31" s="238">
        <v>2400</v>
      </c>
      <c r="G31" s="239">
        <v>2000</v>
      </c>
      <c r="H31" s="62"/>
      <c r="I31" s="44" t="s">
        <v>252</v>
      </c>
      <c r="J31" s="49" t="s">
        <v>26</v>
      </c>
      <c r="K31" s="230">
        <f t="shared" si="0"/>
        <v>2000</v>
      </c>
      <c r="L31" s="198"/>
      <c r="M31" s="199">
        <f t="shared" si="11"/>
        <v>0</v>
      </c>
      <c r="N31" s="190"/>
      <c r="O31" s="202"/>
      <c r="P31" s="202"/>
      <c r="Q31" s="203"/>
      <c r="R31" s="114"/>
      <c r="S31" s="202"/>
      <c r="T31" s="202"/>
      <c r="U31" s="203"/>
      <c r="V31" s="114"/>
      <c r="W31" s="202"/>
      <c r="X31" s="202"/>
      <c r="Y31" s="203"/>
      <c r="Z31" s="114"/>
      <c r="AA31" s="174"/>
      <c r="AB31" s="202"/>
      <c r="AC31" s="202"/>
      <c r="AD31" s="203"/>
      <c r="AE31" s="200">
        <f t="shared" si="23"/>
        <v>0</v>
      </c>
      <c r="AF31" s="96" t="s">
        <v>114</v>
      </c>
    </row>
    <row r="32" spans="1:32" ht="22.5" customHeight="1" x14ac:dyDescent="0.4">
      <c r="A32" s="149">
        <v>31</v>
      </c>
      <c r="B32" s="53" t="s">
        <v>453</v>
      </c>
      <c r="C32" s="42" t="s">
        <v>242</v>
      </c>
      <c r="D32" s="59" t="s">
        <v>373</v>
      </c>
      <c r="E32" s="230">
        <v>27000</v>
      </c>
      <c r="F32" s="238">
        <v>54000</v>
      </c>
      <c r="G32" s="239">
        <v>18000</v>
      </c>
      <c r="H32" s="62"/>
      <c r="I32" s="96" t="s">
        <v>81</v>
      </c>
      <c r="J32" s="49" t="s">
        <v>467</v>
      </c>
      <c r="K32" s="230">
        <f t="shared" ref="K32" si="24">E32</f>
        <v>27000</v>
      </c>
      <c r="L32" s="198"/>
      <c r="M32" s="199"/>
      <c r="N32" s="190"/>
      <c r="O32" s="202"/>
      <c r="P32" s="202"/>
      <c r="Q32" s="203"/>
      <c r="R32" s="114"/>
      <c r="S32" s="202"/>
      <c r="T32" s="202"/>
      <c r="U32" s="203"/>
      <c r="V32" s="114"/>
      <c r="W32" s="202"/>
      <c r="X32" s="202"/>
      <c r="Y32" s="203"/>
      <c r="Z32" s="114"/>
      <c r="AA32" s="174"/>
      <c r="AB32" s="202"/>
      <c r="AC32" s="202"/>
      <c r="AD32" s="203"/>
      <c r="AE32" s="200"/>
      <c r="AF32" s="63"/>
    </row>
    <row r="33" spans="1:32" ht="22.5" customHeight="1" x14ac:dyDescent="0.4">
      <c r="A33" s="52">
        <v>32</v>
      </c>
      <c r="B33" s="44" t="s">
        <v>71</v>
      </c>
      <c r="C33" s="42" t="s">
        <v>242</v>
      </c>
      <c r="D33" s="59" t="s">
        <v>373</v>
      </c>
      <c r="E33" s="240">
        <v>0</v>
      </c>
      <c r="F33" s="238">
        <v>35000</v>
      </c>
      <c r="G33" s="239">
        <v>16000</v>
      </c>
      <c r="H33" s="58"/>
      <c r="I33" s="96" t="s">
        <v>253</v>
      </c>
      <c r="J33" s="57" t="s">
        <v>26</v>
      </c>
      <c r="K33" s="230">
        <f t="shared" si="0"/>
        <v>0</v>
      </c>
      <c r="L33" s="198"/>
      <c r="M33" s="199">
        <f t="shared" si="11"/>
        <v>0</v>
      </c>
      <c r="N33" s="190"/>
      <c r="O33" s="202"/>
      <c r="P33" s="202"/>
      <c r="Q33" s="203"/>
      <c r="R33" s="114"/>
      <c r="S33" s="202"/>
      <c r="T33" s="202"/>
      <c r="U33" s="203"/>
      <c r="V33" s="114"/>
      <c r="W33" s="202"/>
      <c r="X33" s="202"/>
      <c r="Y33" s="203"/>
      <c r="Z33" s="114"/>
      <c r="AA33" s="174"/>
      <c r="AB33" s="202"/>
      <c r="AC33" s="202"/>
      <c r="AD33" s="203"/>
      <c r="AE33" s="200">
        <f t="shared" si="23"/>
        <v>0</v>
      </c>
      <c r="AF33" s="244" t="s">
        <v>524</v>
      </c>
    </row>
    <row r="34" spans="1:32" ht="22.5" customHeight="1" x14ac:dyDescent="0.4">
      <c r="A34" s="149">
        <v>33</v>
      </c>
      <c r="B34" s="43" t="s">
        <v>454</v>
      </c>
      <c r="C34" s="42" t="s">
        <v>242</v>
      </c>
      <c r="D34" s="59" t="s">
        <v>373</v>
      </c>
      <c r="E34" s="240">
        <v>8000</v>
      </c>
      <c r="F34" s="238">
        <v>17000</v>
      </c>
      <c r="G34" s="239">
        <v>7000</v>
      </c>
      <c r="H34" s="58"/>
      <c r="I34" s="96" t="s">
        <v>254</v>
      </c>
      <c r="J34" s="57"/>
      <c r="K34" s="230">
        <f t="shared" si="0"/>
        <v>8000</v>
      </c>
      <c r="L34" s="198"/>
      <c r="M34" s="199">
        <f t="shared" si="11"/>
        <v>0</v>
      </c>
      <c r="N34" s="190"/>
      <c r="O34" s="202"/>
      <c r="P34" s="202"/>
      <c r="Q34" s="203"/>
      <c r="R34" s="114"/>
      <c r="S34" s="202"/>
      <c r="T34" s="202"/>
      <c r="U34" s="203"/>
      <c r="V34" s="114"/>
      <c r="W34" s="202"/>
      <c r="X34" s="202"/>
      <c r="Y34" s="203"/>
      <c r="Z34" s="114"/>
      <c r="AA34" s="174"/>
      <c r="AB34" s="202"/>
      <c r="AC34" s="202"/>
      <c r="AD34" s="203"/>
      <c r="AE34" s="200">
        <f t="shared" si="23"/>
        <v>0</v>
      </c>
      <c r="AF34" s="63"/>
    </row>
    <row r="35" spans="1:32" ht="22.5" customHeight="1" x14ac:dyDescent="0.4">
      <c r="A35" s="52">
        <v>34</v>
      </c>
      <c r="B35" s="44" t="s">
        <v>72</v>
      </c>
      <c r="C35" s="42" t="s">
        <v>242</v>
      </c>
      <c r="D35" s="42" t="s">
        <v>373</v>
      </c>
      <c r="E35" s="230">
        <v>0</v>
      </c>
      <c r="F35" s="238">
        <v>27000</v>
      </c>
      <c r="G35" s="239">
        <v>10000</v>
      </c>
      <c r="H35" s="62"/>
      <c r="I35" s="96" t="s">
        <v>282</v>
      </c>
      <c r="J35" s="57" t="s">
        <v>26</v>
      </c>
      <c r="K35" s="230">
        <f t="shared" si="0"/>
        <v>0</v>
      </c>
      <c r="L35" s="198"/>
      <c r="M35" s="199">
        <f t="shared" si="11"/>
        <v>0</v>
      </c>
      <c r="N35" s="190"/>
      <c r="O35" s="202"/>
      <c r="P35" s="202"/>
      <c r="Q35" s="203"/>
      <c r="R35" s="114"/>
      <c r="S35" s="202"/>
      <c r="T35" s="202"/>
      <c r="U35" s="203"/>
      <c r="V35" s="114"/>
      <c r="W35" s="202"/>
      <c r="X35" s="202"/>
      <c r="Y35" s="203"/>
      <c r="Z35" s="114"/>
      <c r="AA35" s="174"/>
      <c r="AB35" s="202"/>
      <c r="AC35" s="202"/>
      <c r="AD35" s="203"/>
      <c r="AE35" s="200">
        <f t="shared" si="23"/>
        <v>0</v>
      </c>
      <c r="AF35" s="244" t="s">
        <v>524</v>
      </c>
    </row>
    <row r="36" spans="1:32" ht="22.5" customHeight="1" x14ac:dyDescent="0.4">
      <c r="A36" s="149">
        <v>35</v>
      </c>
      <c r="B36" s="44" t="s">
        <v>73</v>
      </c>
      <c r="C36" s="42" t="s">
        <v>74</v>
      </c>
      <c r="D36" s="42" t="s">
        <v>373</v>
      </c>
      <c r="E36" s="230">
        <v>5000</v>
      </c>
      <c r="F36" s="238">
        <v>13000</v>
      </c>
      <c r="G36" s="239">
        <f>G15+G21+2000</f>
        <v>4918</v>
      </c>
      <c r="H36" s="62"/>
      <c r="I36" s="96" t="s">
        <v>283</v>
      </c>
      <c r="J36" s="57" t="s">
        <v>26</v>
      </c>
      <c r="K36" s="230">
        <f t="shared" si="0"/>
        <v>5000</v>
      </c>
      <c r="L36" s="231"/>
      <c r="M36" s="199">
        <f>K36*L36</f>
        <v>0</v>
      </c>
      <c r="N36" s="191"/>
      <c r="O36" s="204"/>
      <c r="P36" s="204"/>
      <c r="Q36" s="203"/>
      <c r="R36" s="115"/>
      <c r="S36" s="204"/>
      <c r="T36" s="204"/>
      <c r="U36" s="205"/>
      <c r="V36" s="115"/>
      <c r="W36" s="204"/>
      <c r="X36" s="204"/>
      <c r="Y36" s="205"/>
      <c r="Z36" s="115"/>
      <c r="AA36" s="175"/>
      <c r="AB36" s="202"/>
      <c r="AC36" s="204"/>
      <c r="AD36" s="203"/>
      <c r="AE36" s="200">
        <f t="shared" si="23"/>
        <v>0</v>
      </c>
      <c r="AF36" s="63"/>
    </row>
    <row r="37" spans="1:32" ht="22.5" customHeight="1" x14ac:dyDescent="0.4">
      <c r="A37" s="52">
        <v>36</v>
      </c>
      <c r="B37" s="44" t="s">
        <v>110</v>
      </c>
      <c r="C37" s="42" t="s">
        <v>70</v>
      </c>
      <c r="D37" s="42" t="s">
        <v>373</v>
      </c>
      <c r="E37" s="230">
        <v>2000</v>
      </c>
      <c r="F37" s="238">
        <v>3000</v>
      </c>
      <c r="G37" s="241">
        <v>2000</v>
      </c>
      <c r="H37" s="64"/>
      <c r="I37" s="97" t="s">
        <v>455</v>
      </c>
      <c r="J37" s="57" t="s">
        <v>26</v>
      </c>
      <c r="K37" s="230">
        <f t="shared" si="0"/>
        <v>2000</v>
      </c>
      <c r="L37" s="198"/>
      <c r="M37" s="232">
        <f t="shared" ref="M37:M43" si="25">K37*L37</f>
        <v>0</v>
      </c>
      <c r="N37" s="191"/>
      <c r="O37" s="204"/>
      <c r="P37" s="204"/>
      <c r="Q37" s="205"/>
      <c r="R37" s="115"/>
      <c r="S37" s="204"/>
      <c r="T37" s="204"/>
      <c r="U37" s="205"/>
      <c r="V37" s="115"/>
      <c r="W37" s="204"/>
      <c r="X37" s="204"/>
      <c r="Y37" s="205"/>
      <c r="Z37" s="115"/>
      <c r="AA37" s="175"/>
      <c r="AB37" s="204"/>
      <c r="AC37" s="204"/>
      <c r="AD37" s="205"/>
      <c r="AE37" s="200">
        <f t="shared" si="23"/>
        <v>0</v>
      </c>
      <c r="AF37" s="65"/>
    </row>
    <row r="38" spans="1:32" ht="22.5" customHeight="1" x14ac:dyDescent="0.4">
      <c r="A38" s="149">
        <v>37</v>
      </c>
      <c r="B38" s="44" t="s">
        <v>109</v>
      </c>
      <c r="C38" s="42" t="s">
        <v>70</v>
      </c>
      <c r="D38" s="42" t="s">
        <v>373</v>
      </c>
      <c r="E38" s="230">
        <v>2000</v>
      </c>
      <c r="F38" s="238">
        <v>5000</v>
      </c>
      <c r="G38" s="239">
        <v>2000</v>
      </c>
      <c r="H38" s="62"/>
      <c r="I38" s="96" t="s">
        <v>456</v>
      </c>
      <c r="J38" s="57" t="s">
        <v>26</v>
      </c>
      <c r="K38" s="230">
        <f t="shared" si="0"/>
        <v>2000</v>
      </c>
      <c r="L38" s="231"/>
      <c r="M38" s="232">
        <f t="shared" si="25"/>
        <v>0</v>
      </c>
      <c r="N38" s="191"/>
      <c r="O38" s="204"/>
      <c r="P38" s="204"/>
      <c r="Q38" s="205"/>
      <c r="R38" s="115"/>
      <c r="S38" s="204"/>
      <c r="T38" s="204"/>
      <c r="U38" s="205"/>
      <c r="V38" s="115"/>
      <c r="W38" s="204"/>
      <c r="X38" s="204"/>
      <c r="Y38" s="205"/>
      <c r="Z38" s="115"/>
      <c r="AA38" s="175"/>
      <c r="AB38" s="204"/>
      <c r="AC38" s="204"/>
      <c r="AD38" s="205"/>
      <c r="AE38" s="200">
        <f t="shared" si="23"/>
        <v>0</v>
      </c>
      <c r="AF38" s="65"/>
    </row>
    <row r="39" spans="1:32" ht="22.5" customHeight="1" x14ac:dyDescent="0.4">
      <c r="A39" s="52">
        <v>38</v>
      </c>
      <c r="B39" s="44" t="s">
        <v>111</v>
      </c>
      <c r="C39" s="42" t="s">
        <v>70</v>
      </c>
      <c r="D39" s="42" t="s">
        <v>373</v>
      </c>
      <c r="E39" s="230">
        <v>6000</v>
      </c>
      <c r="F39" s="238">
        <v>10000</v>
      </c>
      <c r="G39" s="239">
        <v>6000</v>
      </c>
      <c r="H39" s="62"/>
      <c r="I39" s="96" t="s">
        <v>457</v>
      </c>
      <c r="J39" s="57" t="s">
        <v>26</v>
      </c>
      <c r="K39" s="230">
        <f t="shared" si="0"/>
        <v>6000</v>
      </c>
      <c r="L39" s="231"/>
      <c r="M39" s="232">
        <f t="shared" si="25"/>
        <v>0</v>
      </c>
      <c r="N39" s="191"/>
      <c r="O39" s="204"/>
      <c r="P39" s="204"/>
      <c r="Q39" s="205"/>
      <c r="R39" s="115"/>
      <c r="S39" s="204"/>
      <c r="T39" s="204"/>
      <c r="U39" s="205"/>
      <c r="V39" s="115"/>
      <c r="W39" s="204"/>
      <c r="X39" s="204"/>
      <c r="Y39" s="205"/>
      <c r="Z39" s="115"/>
      <c r="AA39" s="175"/>
      <c r="AB39" s="204"/>
      <c r="AC39" s="204"/>
      <c r="AD39" s="205"/>
      <c r="AE39" s="200">
        <f t="shared" si="23"/>
        <v>0</v>
      </c>
      <c r="AF39" s="65"/>
    </row>
    <row r="40" spans="1:32" ht="22.5" customHeight="1" x14ac:dyDescent="0.4">
      <c r="A40" s="149">
        <v>39</v>
      </c>
      <c r="B40" s="44" t="s">
        <v>112</v>
      </c>
      <c r="C40" s="42" t="s">
        <v>70</v>
      </c>
      <c r="D40" s="42" t="s">
        <v>373</v>
      </c>
      <c r="E40" s="230">
        <v>6000</v>
      </c>
      <c r="F40" s="238">
        <v>10000</v>
      </c>
      <c r="G40" s="239">
        <v>4000</v>
      </c>
      <c r="H40" s="62"/>
      <c r="I40" s="96" t="s">
        <v>272</v>
      </c>
      <c r="J40" s="57" t="s">
        <v>26</v>
      </c>
      <c r="K40" s="230">
        <f t="shared" si="0"/>
        <v>6000</v>
      </c>
      <c r="L40" s="231"/>
      <c r="M40" s="232">
        <f t="shared" si="25"/>
        <v>0</v>
      </c>
      <c r="N40" s="191"/>
      <c r="O40" s="204"/>
      <c r="P40" s="204"/>
      <c r="Q40" s="205"/>
      <c r="R40" s="115"/>
      <c r="S40" s="204"/>
      <c r="T40" s="204"/>
      <c r="U40" s="205"/>
      <c r="V40" s="115"/>
      <c r="W40" s="204"/>
      <c r="X40" s="204"/>
      <c r="Y40" s="205"/>
      <c r="Z40" s="115"/>
      <c r="AA40" s="175"/>
      <c r="AB40" s="204"/>
      <c r="AC40" s="204"/>
      <c r="AD40" s="205"/>
      <c r="AE40" s="200">
        <f t="shared" si="23"/>
        <v>0</v>
      </c>
      <c r="AF40" s="65"/>
    </row>
    <row r="41" spans="1:32" ht="22.5" customHeight="1" x14ac:dyDescent="0.4">
      <c r="A41" s="52">
        <v>40</v>
      </c>
      <c r="B41" s="44" t="s">
        <v>271</v>
      </c>
      <c r="C41" s="42" t="s">
        <v>70</v>
      </c>
      <c r="D41" s="42" t="s">
        <v>373</v>
      </c>
      <c r="E41" s="230">
        <v>1000</v>
      </c>
      <c r="F41" s="238">
        <v>10000</v>
      </c>
      <c r="G41" s="239">
        <v>10000</v>
      </c>
      <c r="H41" s="62"/>
      <c r="I41" s="87" t="s">
        <v>273</v>
      </c>
      <c r="J41" s="57" t="s">
        <v>26</v>
      </c>
      <c r="K41" s="230">
        <f t="shared" si="0"/>
        <v>1000</v>
      </c>
      <c r="L41" s="231"/>
      <c r="M41" s="232">
        <f>K41*L41</f>
        <v>0</v>
      </c>
      <c r="N41" s="191"/>
      <c r="O41" s="204"/>
      <c r="P41" s="204"/>
      <c r="Q41" s="205"/>
      <c r="R41" s="115"/>
      <c r="S41" s="204"/>
      <c r="T41" s="204"/>
      <c r="U41" s="205"/>
      <c r="V41" s="115"/>
      <c r="W41" s="204"/>
      <c r="X41" s="204"/>
      <c r="Y41" s="205"/>
      <c r="Z41" s="115"/>
      <c r="AA41" s="175"/>
      <c r="AB41" s="204"/>
      <c r="AC41" s="204"/>
      <c r="AD41" s="205"/>
      <c r="AE41" s="200">
        <f t="shared" si="23"/>
        <v>0</v>
      </c>
      <c r="AF41" s="65"/>
    </row>
    <row r="42" spans="1:32" ht="22.5" customHeight="1" x14ac:dyDescent="0.4">
      <c r="A42" s="149">
        <v>41</v>
      </c>
      <c r="B42" s="44" t="s">
        <v>227</v>
      </c>
      <c r="C42" s="42" t="s">
        <v>70</v>
      </c>
      <c r="D42" s="42" t="s">
        <v>373</v>
      </c>
      <c r="E42" s="230">
        <v>10000</v>
      </c>
      <c r="F42" s="238">
        <v>10000</v>
      </c>
      <c r="G42" s="239">
        <v>8000</v>
      </c>
      <c r="H42" s="62"/>
      <c r="I42" s="96" t="s">
        <v>458</v>
      </c>
      <c r="J42" s="57" t="s">
        <v>26</v>
      </c>
      <c r="K42" s="230">
        <f t="shared" si="0"/>
        <v>10000</v>
      </c>
      <c r="L42" s="231"/>
      <c r="M42" s="232">
        <f t="shared" si="25"/>
        <v>0</v>
      </c>
      <c r="N42" s="191"/>
      <c r="O42" s="204"/>
      <c r="P42" s="204"/>
      <c r="Q42" s="205"/>
      <c r="R42" s="115"/>
      <c r="S42" s="204"/>
      <c r="T42" s="204"/>
      <c r="U42" s="205"/>
      <c r="V42" s="115"/>
      <c r="W42" s="204"/>
      <c r="X42" s="204"/>
      <c r="Y42" s="205"/>
      <c r="Z42" s="115"/>
      <c r="AA42" s="175"/>
      <c r="AB42" s="204"/>
      <c r="AC42" s="204"/>
      <c r="AD42" s="205"/>
      <c r="AE42" s="200">
        <f t="shared" si="23"/>
        <v>0</v>
      </c>
      <c r="AF42" s="65"/>
    </row>
    <row r="43" spans="1:32" ht="22.5" customHeight="1" x14ac:dyDescent="0.4">
      <c r="A43" s="52">
        <v>42</v>
      </c>
      <c r="B43" s="53" t="s">
        <v>113</v>
      </c>
      <c r="C43" s="54" t="s">
        <v>70</v>
      </c>
      <c r="D43" s="54" t="s">
        <v>373</v>
      </c>
      <c r="E43" s="233">
        <v>6000</v>
      </c>
      <c r="F43" s="238">
        <v>10000</v>
      </c>
      <c r="G43" s="239">
        <v>8000</v>
      </c>
      <c r="H43" s="56"/>
      <c r="I43" s="246" t="s">
        <v>284</v>
      </c>
      <c r="J43" s="55" t="s">
        <v>26</v>
      </c>
      <c r="K43" s="233">
        <f t="shared" si="0"/>
        <v>6000</v>
      </c>
      <c r="L43" s="231"/>
      <c r="M43" s="232">
        <f t="shared" si="25"/>
        <v>0</v>
      </c>
      <c r="N43" s="191"/>
      <c r="O43" s="204"/>
      <c r="P43" s="204"/>
      <c r="Q43" s="205"/>
      <c r="R43" s="115"/>
      <c r="S43" s="204"/>
      <c r="T43" s="204"/>
      <c r="U43" s="205"/>
      <c r="V43" s="115"/>
      <c r="W43" s="204"/>
      <c r="X43" s="204"/>
      <c r="Y43" s="205"/>
      <c r="Z43" s="115"/>
      <c r="AA43" s="175"/>
      <c r="AB43" s="204"/>
      <c r="AC43" s="204"/>
      <c r="AD43" s="205"/>
      <c r="AE43" s="200">
        <f t="shared" si="23"/>
        <v>0</v>
      </c>
      <c r="AF43" s="163"/>
    </row>
    <row r="44" spans="1:32" x14ac:dyDescent="0.4">
      <c r="A44" s="149">
        <v>43</v>
      </c>
      <c r="B44" s="46" t="s">
        <v>350</v>
      </c>
      <c r="C44" s="66"/>
      <c r="D44" s="66"/>
      <c r="E44" s="230">
        <f t="shared" ref="E44:E50" si="26">SUMIF($I:$I,MID(B44,5,20),$K:$K)</f>
        <v>300</v>
      </c>
      <c r="F44" s="239">
        <f>F2</f>
        <v>300</v>
      </c>
      <c r="G44" s="239">
        <f>G2</f>
        <v>250</v>
      </c>
      <c r="H44" s="67"/>
      <c r="I44" s="88"/>
      <c r="J44" s="68"/>
      <c r="K44" s="234"/>
      <c r="L44" s="206"/>
      <c r="M44" s="226"/>
      <c r="N44" s="192"/>
      <c r="O44" s="207"/>
      <c r="P44" s="207"/>
      <c r="Q44" s="226"/>
      <c r="R44" s="69"/>
      <c r="S44" s="207"/>
      <c r="T44" s="207"/>
      <c r="U44" s="208"/>
      <c r="V44" s="69"/>
      <c r="W44" s="207"/>
      <c r="X44" s="207"/>
      <c r="Y44" s="208"/>
      <c r="Z44" s="69"/>
      <c r="AA44" s="176"/>
      <c r="AB44" s="206"/>
      <c r="AC44" s="207"/>
      <c r="AD44" s="208"/>
      <c r="AE44" s="209"/>
      <c r="AF44" s="63"/>
    </row>
    <row r="45" spans="1:32" x14ac:dyDescent="0.4">
      <c r="A45" s="52">
        <v>44</v>
      </c>
      <c r="B45" s="44" t="s">
        <v>377</v>
      </c>
      <c r="C45" s="66"/>
      <c r="D45" s="66"/>
      <c r="E45" s="230">
        <f t="shared" si="26"/>
        <v>6700</v>
      </c>
      <c r="F45" s="239">
        <f>F3+F10+F11+F13</f>
        <v>7000</v>
      </c>
      <c r="G45" s="239">
        <f>G3+G10+G11+G13</f>
        <v>6197</v>
      </c>
      <c r="H45" s="67"/>
      <c r="I45" s="88"/>
      <c r="J45" s="68"/>
      <c r="K45" s="234"/>
      <c r="L45" s="206"/>
      <c r="M45" s="226"/>
      <c r="N45" s="192"/>
      <c r="O45" s="207"/>
      <c r="P45" s="207"/>
      <c r="Q45" s="226"/>
      <c r="R45" s="69"/>
      <c r="S45" s="207"/>
      <c r="T45" s="207"/>
      <c r="U45" s="208"/>
      <c r="V45" s="69"/>
      <c r="W45" s="207"/>
      <c r="X45" s="207"/>
      <c r="Y45" s="208"/>
      <c r="Z45" s="69"/>
      <c r="AA45" s="176"/>
      <c r="AB45" s="206"/>
      <c r="AC45" s="207"/>
      <c r="AD45" s="208"/>
      <c r="AE45" s="209"/>
      <c r="AF45" s="63" t="s">
        <v>374</v>
      </c>
    </row>
    <row r="46" spans="1:32" x14ac:dyDescent="0.4">
      <c r="A46" s="149">
        <v>45</v>
      </c>
      <c r="B46" s="44" t="s">
        <v>297</v>
      </c>
      <c r="C46" s="66"/>
      <c r="D46" s="66"/>
      <c r="E46" s="230">
        <f t="shared" si="26"/>
        <v>0</v>
      </c>
      <c r="F46" s="239">
        <f>F4</f>
        <v>500</v>
      </c>
      <c r="G46" s="239">
        <f>G4</f>
        <v>69</v>
      </c>
      <c r="H46" s="67"/>
      <c r="I46" s="88"/>
      <c r="J46" s="68"/>
      <c r="K46" s="234"/>
      <c r="L46" s="206"/>
      <c r="M46" s="226"/>
      <c r="N46" s="192"/>
      <c r="O46" s="207"/>
      <c r="P46" s="207"/>
      <c r="Q46" s="226"/>
      <c r="R46" s="69"/>
      <c r="S46" s="207"/>
      <c r="T46" s="207"/>
      <c r="U46" s="208"/>
      <c r="V46" s="69"/>
      <c r="W46" s="207"/>
      <c r="X46" s="207"/>
      <c r="Y46" s="208"/>
      <c r="Z46" s="69"/>
      <c r="AA46" s="176"/>
      <c r="AB46" s="206"/>
      <c r="AC46" s="207"/>
      <c r="AD46" s="208"/>
      <c r="AE46" s="209"/>
      <c r="AF46" s="63" t="s">
        <v>374</v>
      </c>
    </row>
    <row r="47" spans="1:32" x14ac:dyDescent="0.4">
      <c r="A47" s="52">
        <v>46</v>
      </c>
      <c r="B47" s="44" t="s">
        <v>87</v>
      </c>
      <c r="C47" s="66"/>
      <c r="D47" s="66"/>
      <c r="E47" s="230">
        <f t="shared" si="26"/>
        <v>40600</v>
      </c>
      <c r="F47" s="239">
        <f>SUM(F5,F7,F8,F9,F12)</f>
        <v>44800</v>
      </c>
      <c r="G47" s="239">
        <f>SUM(G5,G7,G8,G9,G12)</f>
        <v>39711</v>
      </c>
      <c r="H47" s="67"/>
      <c r="I47" s="88"/>
      <c r="J47" s="68"/>
      <c r="K47" s="234"/>
      <c r="L47" s="206"/>
      <c r="M47" s="226"/>
      <c r="N47" s="192"/>
      <c r="O47" s="207"/>
      <c r="P47" s="207"/>
      <c r="Q47" s="226"/>
      <c r="R47" s="69"/>
      <c r="S47" s="207"/>
      <c r="T47" s="207"/>
      <c r="U47" s="208"/>
      <c r="V47" s="69"/>
      <c r="W47" s="207"/>
      <c r="X47" s="207"/>
      <c r="Y47" s="208"/>
      <c r="Z47" s="69"/>
      <c r="AA47" s="176"/>
      <c r="AB47" s="206"/>
      <c r="AC47" s="207"/>
      <c r="AD47" s="208"/>
      <c r="AE47" s="209"/>
      <c r="AF47" s="63" t="s">
        <v>374</v>
      </c>
    </row>
    <row r="48" spans="1:32" x14ac:dyDescent="0.4">
      <c r="A48" s="149">
        <v>47</v>
      </c>
      <c r="B48" s="44" t="s">
        <v>94</v>
      </c>
      <c r="C48" s="66"/>
      <c r="D48" s="66"/>
      <c r="E48" s="230">
        <f t="shared" si="26"/>
        <v>0</v>
      </c>
      <c r="F48" s="239">
        <f>F6</f>
        <v>1000</v>
      </c>
      <c r="G48" s="239">
        <f>G6</f>
        <v>346</v>
      </c>
      <c r="H48" s="67"/>
      <c r="I48" s="88"/>
      <c r="J48" s="68"/>
      <c r="K48" s="234"/>
      <c r="L48" s="206"/>
      <c r="M48" s="226"/>
      <c r="N48" s="192"/>
      <c r="O48" s="207"/>
      <c r="P48" s="207"/>
      <c r="Q48" s="226"/>
      <c r="R48" s="69"/>
      <c r="S48" s="207"/>
      <c r="T48" s="207"/>
      <c r="U48" s="208"/>
      <c r="V48" s="69"/>
      <c r="W48" s="207"/>
      <c r="X48" s="207"/>
      <c r="Y48" s="208"/>
      <c r="Z48" s="69"/>
      <c r="AA48" s="176"/>
      <c r="AB48" s="206"/>
      <c r="AC48" s="207"/>
      <c r="AD48" s="208"/>
      <c r="AE48" s="209"/>
      <c r="AF48" s="63" t="s">
        <v>374</v>
      </c>
    </row>
    <row r="49" spans="1:32" x14ac:dyDescent="0.4">
      <c r="A49" s="52">
        <v>48</v>
      </c>
      <c r="B49" s="44" t="s">
        <v>298</v>
      </c>
      <c r="C49" s="66"/>
      <c r="D49" s="66"/>
      <c r="E49" s="230">
        <f t="shared" si="26"/>
        <v>10000</v>
      </c>
      <c r="F49" s="239">
        <f>F16</f>
        <v>11000</v>
      </c>
      <c r="G49" s="239">
        <f>G16</f>
        <v>9643</v>
      </c>
      <c r="H49" s="67"/>
      <c r="I49" s="88"/>
      <c r="J49" s="68"/>
      <c r="K49" s="234"/>
      <c r="L49" s="206"/>
      <c r="M49" s="226"/>
      <c r="N49" s="192"/>
      <c r="O49" s="207"/>
      <c r="P49" s="207"/>
      <c r="Q49" s="226"/>
      <c r="R49" s="69"/>
      <c r="S49" s="207"/>
      <c r="T49" s="207"/>
      <c r="U49" s="208"/>
      <c r="V49" s="69"/>
      <c r="W49" s="207"/>
      <c r="X49" s="207"/>
      <c r="Y49" s="208"/>
      <c r="Z49" s="69"/>
      <c r="AA49" s="176"/>
      <c r="AB49" s="206"/>
      <c r="AC49" s="207"/>
      <c r="AD49" s="208"/>
      <c r="AE49" s="209"/>
      <c r="AF49" s="63"/>
    </row>
    <row r="50" spans="1:32" x14ac:dyDescent="0.4">
      <c r="A50" s="149">
        <v>49</v>
      </c>
      <c r="B50" s="44" t="s">
        <v>299</v>
      </c>
      <c r="C50" s="66"/>
      <c r="D50" s="66"/>
      <c r="E50" s="230">
        <f t="shared" si="26"/>
        <v>900</v>
      </c>
      <c r="F50" s="239">
        <f>F19</f>
        <v>1200</v>
      </c>
      <c r="G50" s="239">
        <f>G19</f>
        <v>833</v>
      </c>
      <c r="H50" s="67"/>
      <c r="I50" s="88"/>
      <c r="J50" s="68"/>
      <c r="K50" s="234"/>
      <c r="L50" s="206"/>
      <c r="M50" s="226"/>
      <c r="N50" s="192"/>
      <c r="O50" s="207"/>
      <c r="P50" s="207"/>
      <c r="Q50" s="226"/>
      <c r="R50" s="69"/>
      <c r="S50" s="207"/>
      <c r="T50" s="207"/>
      <c r="U50" s="208"/>
      <c r="V50" s="69"/>
      <c r="W50" s="207"/>
      <c r="X50" s="207"/>
      <c r="Y50" s="208"/>
      <c r="Z50" s="69"/>
      <c r="AA50" s="176"/>
      <c r="AB50" s="206"/>
      <c r="AC50" s="207"/>
      <c r="AD50" s="208"/>
      <c r="AE50" s="209"/>
      <c r="AF50" s="63"/>
    </row>
    <row r="51" spans="1:32" x14ac:dyDescent="0.4">
      <c r="A51" s="52">
        <v>50</v>
      </c>
      <c r="B51" s="44" t="s">
        <v>101</v>
      </c>
      <c r="C51" s="66"/>
      <c r="D51" s="66"/>
      <c r="E51" s="230">
        <f>SUMIF($V:$V,MID(B51,5,20),$W:$W)</f>
        <v>69300</v>
      </c>
      <c r="F51" s="239">
        <f>SUM(F5:F6,F7,F8,F9,F12,F13,F14,F15,F17,F18,,F20,F21:F22,F23)</f>
        <v>68100</v>
      </c>
      <c r="G51" s="239">
        <f>SUM(G5:G6,G7,G8,G9,G12,G13,G14,G15,G17,G18,,G20,G21:G22,G23)</f>
        <v>68197</v>
      </c>
      <c r="H51" s="67"/>
      <c r="I51" s="88"/>
      <c r="J51" s="68"/>
      <c r="K51" s="234"/>
      <c r="L51" s="206"/>
      <c r="M51" s="226"/>
      <c r="N51" s="192"/>
      <c r="O51" s="207"/>
      <c r="P51" s="207"/>
      <c r="Q51" s="226"/>
      <c r="R51" s="69"/>
      <c r="S51" s="207"/>
      <c r="T51" s="207"/>
      <c r="U51" s="208"/>
      <c r="V51" s="69"/>
      <c r="W51" s="207"/>
      <c r="X51" s="207"/>
      <c r="Y51" s="208"/>
      <c r="Z51" s="69"/>
      <c r="AA51" s="176"/>
      <c r="AB51" s="206"/>
      <c r="AC51" s="207"/>
      <c r="AD51" s="208"/>
      <c r="AE51" s="209"/>
      <c r="AF51" s="63"/>
    </row>
    <row r="52" spans="1:32" x14ac:dyDescent="0.4">
      <c r="A52" s="149">
        <v>51</v>
      </c>
      <c r="B52" s="44" t="s">
        <v>100</v>
      </c>
      <c r="C52" s="66"/>
      <c r="D52" s="66"/>
      <c r="E52" s="230">
        <f>SUMIF($V:$V,MID(B52,5,20),$W:$W)</f>
        <v>15600</v>
      </c>
      <c r="F52" s="239">
        <f>SUM(F2:F4,F10,F11)</f>
        <v>6300</v>
      </c>
      <c r="G52" s="239">
        <f>SUM(G2:G4,G10,G11)</f>
        <v>5427</v>
      </c>
      <c r="H52" s="67"/>
      <c r="I52" s="88"/>
      <c r="J52" s="68"/>
      <c r="K52" s="234"/>
      <c r="L52" s="206"/>
      <c r="M52" s="226"/>
      <c r="N52" s="192"/>
      <c r="O52" s="207"/>
      <c r="P52" s="207"/>
      <c r="Q52" s="226"/>
      <c r="R52" s="69"/>
      <c r="S52" s="207"/>
      <c r="T52" s="207"/>
      <c r="U52" s="208"/>
      <c r="V52" s="69"/>
      <c r="W52" s="207"/>
      <c r="X52" s="207"/>
      <c r="Y52" s="208"/>
      <c r="Z52" s="69"/>
      <c r="AA52" s="176"/>
      <c r="AB52" s="206"/>
      <c r="AC52" s="207"/>
      <c r="AD52" s="208"/>
      <c r="AE52" s="209"/>
      <c r="AF52" s="63"/>
    </row>
    <row r="53" spans="1:32" ht="14.25" thickBot="1" x14ac:dyDescent="0.45">
      <c r="A53" s="52">
        <v>52</v>
      </c>
      <c r="B53" s="44" t="s">
        <v>102</v>
      </c>
      <c r="C53" s="66"/>
      <c r="D53" s="66"/>
      <c r="E53" s="230">
        <f>SUMIF($V:$V,MID(B53,5,20),$W:$W)</f>
        <v>10900</v>
      </c>
      <c r="F53" s="239">
        <f>SUM(F16,F19)</f>
        <v>12200</v>
      </c>
      <c r="G53" s="239">
        <f>SUM(G16,G19)</f>
        <v>10476</v>
      </c>
      <c r="H53" s="67"/>
      <c r="I53" s="88"/>
      <c r="J53" s="68"/>
      <c r="K53" s="234"/>
      <c r="L53" s="206"/>
      <c r="M53" s="226"/>
      <c r="N53" s="192"/>
      <c r="O53" s="207"/>
      <c r="P53" s="207"/>
      <c r="Q53" s="226"/>
      <c r="R53" s="69"/>
      <c r="S53" s="207"/>
      <c r="T53" s="207"/>
      <c r="U53" s="208"/>
      <c r="V53" s="69"/>
      <c r="W53" s="207"/>
      <c r="X53" s="207"/>
      <c r="Y53" s="208"/>
      <c r="Z53" s="69"/>
      <c r="AA53" s="176"/>
      <c r="AB53" s="206"/>
      <c r="AC53" s="207"/>
      <c r="AD53" s="208"/>
      <c r="AE53" s="210"/>
      <c r="AF53" s="116"/>
    </row>
    <row r="54" spans="1:32" s="70" customFormat="1" ht="14.25" thickBot="1" x14ac:dyDescent="0.45">
      <c r="B54" s="74"/>
      <c r="C54" s="71"/>
      <c r="D54" s="71"/>
      <c r="E54" s="242"/>
      <c r="F54" s="211"/>
      <c r="G54" s="235"/>
      <c r="H54" s="72"/>
      <c r="I54" s="89"/>
      <c r="J54" s="72"/>
      <c r="K54" s="235"/>
      <c r="L54" s="211"/>
      <c r="M54" s="211"/>
      <c r="N54" s="193"/>
      <c r="O54" s="212"/>
      <c r="P54" s="212"/>
      <c r="Q54" s="211"/>
      <c r="S54" s="212"/>
      <c r="T54" s="212"/>
      <c r="U54" s="212"/>
      <c r="W54" s="212"/>
      <c r="X54" s="212"/>
      <c r="Y54" s="211"/>
      <c r="AA54" s="177"/>
      <c r="AB54" s="211"/>
      <c r="AC54" s="212"/>
      <c r="AD54" s="212"/>
      <c r="AE54" s="211"/>
      <c r="AF54" s="71"/>
    </row>
    <row r="55" spans="1:32" s="70" customFormat="1" ht="14.25" thickBot="1" x14ac:dyDescent="0.45">
      <c r="B55" s="74"/>
      <c r="C55" s="71"/>
      <c r="D55" s="71"/>
      <c r="E55" s="242"/>
      <c r="F55" s="211"/>
      <c r="G55" s="235"/>
      <c r="H55" s="72"/>
      <c r="I55" s="89"/>
      <c r="J55" s="72"/>
      <c r="K55" s="235"/>
      <c r="L55" s="211"/>
      <c r="M55" s="211"/>
      <c r="N55" s="193"/>
      <c r="O55" s="212"/>
      <c r="P55" s="212"/>
      <c r="Q55" s="211"/>
      <c r="S55" s="212"/>
      <c r="T55" s="212"/>
      <c r="U55" s="212"/>
      <c r="W55" s="212"/>
      <c r="X55" s="212"/>
      <c r="Y55" s="211"/>
      <c r="AA55" s="177"/>
      <c r="AB55" s="211"/>
      <c r="AC55" s="261" t="s">
        <v>366</v>
      </c>
      <c r="AD55" s="262"/>
      <c r="AE55" s="213">
        <f>SUM(AE2:AE43)</f>
        <v>0</v>
      </c>
      <c r="AF55" s="71"/>
    </row>
    <row r="56" spans="1:32" s="70" customFormat="1" x14ac:dyDescent="0.4">
      <c r="A56" s="70" t="s">
        <v>325</v>
      </c>
      <c r="B56" s="74"/>
      <c r="C56" s="71"/>
      <c r="D56" s="71"/>
      <c r="E56" s="242"/>
      <c r="F56" s="211"/>
      <c r="G56" s="235"/>
      <c r="H56" s="72"/>
      <c r="I56" s="89"/>
      <c r="J56" s="72"/>
      <c r="K56" s="235"/>
      <c r="L56" s="211"/>
      <c r="M56" s="211"/>
      <c r="N56" s="193"/>
      <c r="O56" s="212"/>
      <c r="P56" s="212"/>
      <c r="Q56" s="211"/>
      <c r="S56" s="212"/>
      <c r="T56" s="212"/>
      <c r="U56" s="212"/>
      <c r="W56" s="212"/>
      <c r="X56" s="212"/>
      <c r="Y56" s="211"/>
      <c r="AA56" s="177"/>
      <c r="AB56" s="211"/>
      <c r="AC56" s="212"/>
      <c r="AD56" s="212"/>
      <c r="AE56" s="212"/>
    </row>
    <row r="57" spans="1:32" s="70" customFormat="1" x14ac:dyDescent="0.4">
      <c r="A57" s="70" t="s">
        <v>399</v>
      </c>
      <c r="B57" s="74"/>
      <c r="C57" s="105"/>
      <c r="D57" s="105"/>
      <c r="E57" s="242"/>
      <c r="F57" s="211"/>
      <c r="G57" s="235"/>
      <c r="H57" s="72"/>
      <c r="I57" s="89"/>
      <c r="J57" s="72"/>
      <c r="K57" s="235"/>
      <c r="L57" s="211"/>
      <c r="M57" s="211"/>
      <c r="N57" s="193"/>
      <c r="O57" s="212"/>
      <c r="P57" s="212"/>
      <c r="Q57" s="211"/>
      <c r="S57" s="212"/>
      <c r="T57" s="212"/>
      <c r="U57" s="212"/>
      <c r="W57" s="212"/>
      <c r="X57" s="212"/>
      <c r="Y57" s="211"/>
      <c r="AA57" s="177"/>
      <c r="AB57" s="211"/>
      <c r="AC57" s="212"/>
      <c r="AD57" s="212"/>
      <c r="AE57" s="212"/>
    </row>
    <row r="58" spans="1:32" s="70" customFormat="1" x14ac:dyDescent="0.4">
      <c r="A58" s="70" t="s">
        <v>326</v>
      </c>
      <c r="B58" s="74"/>
      <c r="C58" s="71"/>
      <c r="D58" s="71"/>
      <c r="E58" s="242"/>
      <c r="F58" s="211"/>
      <c r="G58" s="235"/>
      <c r="H58" s="72"/>
      <c r="I58" s="89"/>
      <c r="J58" s="72"/>
      <c r="K58" s="235"/>
      <c r="L58" s="211"/>
      <c r="M58" s="211"/>
      <c r="N58" s="193"/>
      <c r="O58" s="212"/>
      <c r="P58" s="212"/>
      <c r="Q58" s="211"/>
      <c r="S58" s="212"/>
      <c r="T58" s="212"/>
      <c r="U58" s="212"/>
      <c r="W58" s="212"/>
      <c r="X58" s="212"/>
      <c r="Y58" s="211"/>
      <c r="AA58" s="177"/>
      <c r="AB58" s="211"/>
      <c r="AC58" s="212"/>
      <c r="AD58" s="212"/>
      <c r="AE58" s="214"/>
    </row>
    <row r="59" spans="1:32" x14ac:dyDescent="0.4">
      <c r="A59" s="47" t="s">
        <v>327</v>
      </c>
      <c r="W59" s="215"/>
      <c r="AF59" s="73"/>
    </row>
    <row r="60" spans="1:32" x14ac:dyDescent="0.4">
      <c r="A60" s="47" t="s">
        <v>376</v>
      </c>
      <c r="W60" s="215"/>
      <c r="AF60" s="73"/>
    </row>
    <row r="61" spans="1:32" x14ac:dyDescent="0.4">
      <c r="A61" s="47" t="s">
        <v>400</v>
      </c>
      <c r="W61" s="215"/>
      <c r="AF61" s="73"/>
    </row>
    <row r="62" spans="1:32" x14ac:dyDescent="0.4">
      <c r="A62" s="47" t="s">
        <v>197</v>
      </c>
    </row>
    <row r="63" spans="1:32" x14ac:dyDescent="0.4">
      <c r="A63" s="47" t="s">
        <v>551</v>
      </c>
    </row>
    <row r="64" spans="1:32" x14ac:dyDescent="0.4">
      <c r="A64" s="47" t="s">
        <v>375</v>
      </c>
    </row>
    <row r="65" spans="1:1" x14ac:dyDescent="0.4">
      <c r="A65" s="47" t="s">
        <v>401</v>
      </c>
    </row>
    <row r="66" spans="1:1" x14ac:dyDescent="0.4">
      <c r="A66" s="47" t="s">
        <v>378</v>
      </c>
    </row>
    <row r="67" spans="1:1" x14ac:dyDescent="0.4">
      <c r="A67" s="47" t="s">
        <v>379</v>
      </c>
    </row>
  </sheetData>
  <mergeCells count="1">
    <mergeCell ref="AC55:AD55"/>
  </mergeCells>
  <phoneticPr fontId="2"/>
  <pageMargins left="0.78740157480314965" right="0.39370078740157483" top="0.78740157480314965" bottom="0.78740157480314965" header="0.31496062992125984" footer="0.31496062992125984"/>
  <pageSetup paperSize="8" scale="45" fitToWidth="0" fitToHeight="0" orientation="landscape" verticalDpi="300" r:id="rId1"/>
  <headerFooter>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8D52-8645-4AD1-9E68-7152A20BAE80}">
  <sheetPr>
    <pageSetUpPr fitToPage="1"/>
  </sheetPr>
  <dimension ref="A1:I30"/>
  <sheetViews>
    <sheetView topLeftCell="A27" workbookViewId="0"/>
  </sheetViews>
  <sheetFormatPr defaultRowHeight="13.5" x14ac:dyDescent="0.4"/>
  <cols>
    <col min="1" max="1" width="13.125" style="50" customWidth="1"/>
    <col min="2" max="2" width="18.625" style="48" customWidth="1"/>
    <col min="3" max="4" width="6.25" style="47" customWidth="1"/>
    <col min="5" max="5" width="9" style="50" customWidth="1"/>
    <col min="6" max="6" width="11" style="47" bestFit="1" customWidth="1"/>
    <col min="7" max="7" width="30.75" style="48" customWidth="1"/>
    <col min="8" max="8" width="34.25" style="48" customWidth="1"/>
    <col min="9" max="9" width="15.75" style="48" customWidth="1"/>
    <col min="10" max="16384" width="9" style="47"/>
  </cols>
  <sheetData>
    <row r="1" spans="1:9" x14ac:dyDescent="0.4">
      <c r="A1" s="41" t="s">
        <v>245</v>
      </c>
      <c r="B1" s="40" t="s">
        <v>243</v>
      </c>
      <c r="C1" s="249" t="s">
        <v>369</v>
      </c>
      <c r="D1" s="250" t="s">
        <v>556</v>
      </c>
      <c r="E1" s="41" t="s">
        <v>247</v>
      </c>
      <c r="F1" s="42" t="s">
        <v>244</v>
      </c>
      <c r="G1" s="40" t="s">
        <v>301</v>
      </c>
      <c r="H1" s="40" t="s">
        <v>98</v>
      </c>
      <c r="I1" s="40" t="s">
        <v>338</v>
      </c>
    </row>
    <row r="2" spans="1:9" ht="27" x14ac:dyDescent="0.4">
      <c r="A2" s="41">
        <v>1</v>
      </c>
      <c r="B2" s="40" t="s">
        <v>168</v>
      </c>
      <c r="C2" s="59">
        <f>SUMIF(業務一覧兼積算内訳書!$I:$I,B2,業務一覧兼積算内訳書!$K:$K)</f>
        <v>300</v>
      </c>
      <c r="D2" s="42">
        <f>業務一覧兼積算内訳書!G2</f>
        <v>250</v>
      </c>
      <c r="E2" s="77">
        <v>46113</v>
      </c>
      <c r="F2" s="42" t="s">
        <v>266</v>
      </c>
      <c r="G2" s="85" t="s">
        <v>303</v>
      </c>
      <c r="H2" s="40" t="s">
        <v>451</v>
      </c>
      <c r="I2" s="40" t="s">
        <v>446</v>
      </c>
    </row>
    <row r="3" spans="1:9" ht="40.5" x14ac:dyDescent="0.4">
      <c r="A3" s="41" t="s">
        <v>444</v>
      </c>
      <c r="B3" s="40" t="s">
        <v>162</v>
      </c>
      <c r="C3" s="59">
        <f>SUMIF(業務一覧兼積算内訳書!$I:$I,B3,業務一覧兼積算内訳書!$K:$K)</f>
        <v>6700</v>
      </c>
      <c r="D3" s="42">
        <f>業務一覧兼積算内訳書!G3+業務一覧兼積算内訳書!G10+業務一覧兼積算内訳書!G11+業務一覧兼積算内訳書!G13</f>
        <v>6197</v>
      </c>
      <c r="E3" s="77">
        <v>46113</v>
      </c>
      <c r="F3" s="42" t="s">
        <v>266</v>
      </c>
      <c r="G3" s="85" t="s">
        <v>304</v>
      </c>
      <c r="H3" s="40" t="s">
        <v>533</v>
      </c>
      <c r="I3" s="40" t="s">
        <v>448</v>
      </c>
    </row>
    <row r="4" spans="1:9" ht="40.5" x14ac:dyDescent="0.4">
      <c r="A4" s="41">
        <v>3</v>
      </c>
      <c r="B4" s="40" t="s">
        <v>163</v>
      </c>
      <c r="C4" s="59">
        <f>SUMIF(業務一覧兼積算内訳書!$I:$I,B4,業務一覧兼積算内訳書!$K:$K)</f>
        <v>0</v>
      </c>
      <c r="D4" s="42">
        <f>業務一覧兼積算内訳書!G4</f>
        <v>69</v>
      </c>
      <c r="E4" s="77">
        <v>46113</v>
      </c>
      <c r="F4" s="42" t="s">
        <v>266</v>
      </c>
      <c r="G4" s="85" t="s">
        <v>304</v>
      </c>
      <c r="H4" s="40" t="s">
        <v>534</v>
      </c>
      <c r="I4" s="40" t="s">
        <v>446</v>
      </c>
    </row>
    <row r="5" spans="1:9" ht="54" x14ac:dyDescent="0.4">
      <c r="A5" s="41" t="s">
        <v>445</v>
      </c>
      <c r="B5" s="40" t="s">
        <v>28</v>
      </c>
      <c r="C5" s="59">
        <f>SUMIF(業務一覧兼積算内訳書!$I:$I,B5,業務一覧兼積算内訳書!$K:$K)</f>
        <v>40600</v>
      </c>
      <c r="D5" s="49">
        <f>業務一覧兼積算内訳書!G5+業務一覧兼積算内訳書!G7+業務一覧兼積算内訳書!G8+業務一覧兼積算内訳書!G9+業務一覧兼積算内訳書!G12</f>
        <v>39711</v>
      </c>
      <c r="E5" s="77">
        <v>46113</v>
      </c>
      <c r="F5" s="42" t="s">
        <v>266</v>
      </c>
      <c r="G5" s="85" t="s">
        <v>302</v>
      </c>
      <c r="H5" s="40" t="s">
        <v>535</v>
      </c>
      <c r="I5" s="40" t="s">
        <v>448</v>
      </c>
    </row>
    <row r="6" spans="1:9" ht="40.5" x14ac:dyDescent="0.4">
      <c r="A6" s="41">
        <v>5</v>
      </c>
      <c r="B6" s="40" t="s">
        <v>29</v>
      </c>
      <c r="C6" s="59">
        <f>SUMIF(業務一覧兼積算内訳書!$I:$I,B6,業務一覧兼積算内訳書!$K:$K)</f>
        <v>0</v>
      </c>
      <c r="D6" s="49">
        <f>業務一覧兼積算内訳書!G6</f>
        <v>346</v>
      </c>
      <c r="E6" s="77">
        <v>46113</v>
      </c>
      <c r="F6" s="42" t="s">
        <v>266</v>
      </c>
      <c r="G6" s="85" t="s">
        <v>302</v>
      </c>
      <c r="H6" s="40" t="s">
        <v>452</v>
      </c>
      <c r="I6" s="40" t="s">
        <v>446</v>
      </c>
    </row>
    <row r="7" spans="1:9" ht="27" x14ac:dyDescent="0.4">
      <c r="A7" s="41">
        <v>15</v>
      </c>
      <c r="B7" s="40" t="s">
        <v>58</v>
      </c>
      <c r="C7" s="59">
        <f>SUMIF(業務一覧兼積算内訳書!$I:$I,B7,業務一覧兼積算内訳書!$K:$K)</f>
        <v>10000</v>
      </c>
      <c r="D7" s="42">
        <f>業務一覧兼積算内訳書!G16</f>
        <v>9643</v>
      </c>
      <c r="E7" s="41" t="s">
        <v>392</v>
      </c>
      <c r="F7" s="42" t="s">
        <v>266</v>
      </c>
      <c r="G7" s="85" t="s">
        <v>306</v>
      </c>
      <c r="H7" s="40" t="s">
        <v>264</v>
      </c>
      <c r="I7" s="40" t="s">
        <v>447</v>
      </c>
    </row>
    <row r="8" spans="1:9" ht="27" x14ac:dyDescent="0.4">
      <c r="A8" s="41">
        <v>18</v>
      </c>
      <c r="B8" s="40" t="s">
        <v>65</v>
      </c>
      <c r="C8" s="59">
        <f>SUMIF(業務一覧兼積算内訳書!$I:$I,B8,業務一覧兼積算内訳書!$K:$K)</f>
        <v>900</v>
      </c>
      <c r="D8" s="42">
        <f>業務一覧兼積算内訳書!G19</f>
        <v>833</v>
      </c>
      <c r="E8" s="41" t="s">
        <v>263</v>
      </c>
      <c r="F8" s="42" t="s">
        <v>266</v>
      </c>
      <c r="G8" s="86" t="s">
        <v>306</v>
      </c>
      <c r="H8" s="40" t="s">
        <v>264</v>
      </c>
      <c r="I8" s="40" t="s">
        <v>447</v>
      </c>
    </row>
    <row r="9" spans="1:9" ht="22.5" customHeight="1" x14ac:dyDescent="0.4">
      <c r="A9" s="41">
        <v>23</v>
      </c>
      <c r="B9" s="40" t="s">
        <v>536</v>
      </c>
      <c r="C9" s="59">
        <f>SUMIF(業務一覧兼積算内訳書!$I:$I,B9,業務一覧兼積算内訳書!$K:$K)</f>
        <v>6600</v>
      </c>
      <c r="D9" s="42">
        <f>業務一覧兼積算内訳書!G24</f>
        <v>5072</v>
      </c>
      <c r="E9" s="41" t="s">
        <v>537</v>
      </c>
      <c r="F9" s="42" t="s">
        <v>530</v>
      </c>
      <c r="G9" s="86" t="s">
        <v>532</v>
      </c>
      <c r="H9" s="40"/>
      <c r="I9" s="40" t="s">
        <v>531</v>
      </c>
    </row>
    <row r="10" spans="1:9" ht="27" x14ac:dyDescent="0.4">
      <c r="A10" s="41">
        <v>24</v>
      </c>
      <c r="B10" s="40" t="s">
        <v>538</v>
      </c>
      <c r="C10" s="59">
        <f>SUMIF(業務一覧兼積算内訳書!$I:$I,B10,業務一覧兼積算内訳書!$K:$K)</f>
        <v>11500</v>
      </c>
      <c r="D10" s="42">
        <f>業務一覧兼積算内訳書!G25</f>
        <v>10849</v>
      </c>
      <c r="E10" s="41" t="s">
        <v>537</v>
      </c>
      <c r="F10" s="42" t="s">
        <v>530</v>
      </c>
      <c r="G10" s="86" t="s">
        <v>532</v>
      </c>
      <c r="H10" s="40"/>
      <c r="I10" s="40" t="s">
        <v>531</v>
      </c>
    </row>
    <row r="11" spans="1:9" ht="40.5" x14ac:dyDescent="0.4">
      <c r="A11" s="41">
        <v>26</v>
      </c>
      <c r="B11" s="40" t="s">
        <v>248</v>
      </c>
      <c r="C11" s="59">
        <f>SUMIF(業務一覧兼積算内訳書!$I:$I,B11,業務一覧兼積算内訳書!$K:$K)</f>
        <v>50000</v>
      </c>
      <c r="D11" s="42">
        <f>業務一覧兼積算内訳書!G27</f>
        <v>46573</v>
      </c>
      <c r="E11" s="77">
        <v>46113</v>
      </c>
      <c r="F11" s="42" t="s">
        <v>266</v>
      </c>
      <c r="G11" s="86" t="s">
        <v>305</v>
      </c>
      <c r="H11" s="40" t="s">
        <v>265</v>
      </c>
      <c r="I11" s="40" t="s">
        <v>449</v>
      </c>
    </row>
    <row r="12" spans="1:9" ht="40.5" x14ac:dyDescent="0.4">
      <c r="A12" s="41">
        <v>27</v>
      </c>
      <c r="B12" s="40" t="s">
        <v>249</v>
      </c>
      <c r="C12" s="59">
        <f>SUMIF(業務一覧兼積算内訳書!$I:$I,B12,業務一覧兼積算内訳書!$K:$K)</f>
        <v>8000</v>
      </c>
      <c r="D12" s="42">
        <f>業務一覧兼積算内訳書!G28</f>
        <v>5427</v>
      </c>
      <c r="E12" s="77">
        <v>46113</v>
      </c>
      <c r="F12" s="42" t="s">
        <v>266</v>
      </c>
      <c r="G12" s="86" t="s">
        <v>80</v>
      </c>
      <c r="H12" s="40"/>
      <c r="I12" s="40" t="s">
        <v>449</v>
      </c>
    </row>
    <row r="13" spans="1:9" ht="27" x14ac:dyDescent="0.4">
      <c r="A13" s="41">
        <v>28</v>
      </c>
      <c r="B13" s="40" t="s">
        <v>250</v>
      </c>
      <c r="C13" s="59">
        <f>SUMIF(業務一覧兼積算内訳書!$I:$I,B13,業務一覧兼積算内訳書!$K:$K)</f>
        <v>26000</v>
      </c>
      <c r="D13" s="42">
        <f>業務一覧兼積算内訳書!G29</f>
        <v>26000</v>
      </c>
      <c r="E13" s="77"/>
      <c r="F13" s="42" t="s">
        <v>244</v>
      </c>
      <c r="G13" s="86" t="s">
        <v>307</v>
      </c>
      <c r="H13" s="40"/>
      <c r="I13" s="40" t="s">
        <v>539</v>
      </c>
    </row>
    <row r="14" spans="1:9" ht="27" x14ac:dyDescent="0.4">
      <c r="A14" s="41">
        <v>29</v>
      </c>
      <c r="B14" s="40" t="s">
        <v>251</v>
      </c>
      <c r="C14" s="59">
        <f>SUMIF(業務一覧兼積算内訳書!$I:$I,B14,業務一覧兼積算内訳書!$K:$K)</f>
        <v>7000</v>
      </c>
      <c r="D14" s="42">
        <f>業務一覧兼積算内訳書!G30</f>
        <v>7000</v>
      </c>
      <c r="E14" s="77"/>
      <c r="F14" s="42" t="s">
        <v>244</v>
      </c>
      <c r="G14" s="86" t="s">
        <v>307</v>
      </c>
      <c r="H14" s="40"/>
      <c r="I14" s="40" t="s">
        <v>539</v>
      </c>
    </row>
    <row r="15" spans="1:9" ht="27" x14ac:dyDescent="0.4">
      <c r="A15" s="41">
        <v>30</v>
      </c>
      <c r="B15" s="40" t="s">
        <v>252</v>
      </c>
      <c r="C15" s="59">
        <f>SUMIF(業務一覧兼積算内訳書!$I:$I,B15,業務一覧兼積算内訳書!$K:$K)</f>
        <v>2000</v>
      </c>
      <c r="D15" s="42">
        <f>業務一覧兼積算内訳書!G31</f>
        <v>2000</v>
      </c>
      <c r="E15" s="77"/>
      <c r="F15" s="42" t="s">
        <v>244</v>
      </c>
      <c r="G15" s="86" t="s">
        <v>307</v>
      </c>
      <c r="H15" s="40"/>
      <c r="I15" s="40" t="s">
        <v>539</v>
      </c>
    </row>
    <row r="16" spans="1:9" ht="27" x14ac:dyDescent="0.4">
      <c r="A16" s="41">
        <v>31</v>
      </c>
      <c r="B16" s="40" t="s">
        <v>81</v>
      </c>
      <c r="C16" s="59">
        <f>SUMIF(業務一覧兼積算内訳書!$I:$I,B16,業務一覧兼積算内訳書!$K:$K)</f>
        <v>27000</v>
      </c>
      <c r="D16" s="42">
        <v>54000</v>
      </c>
      <c r="E16" s="77"/>
      <c r="F16" s="42" t="s">
        <v>244</v>
      </c>
      <c r="G16" s="86" t="s">
        <v>308</v>
      </c>
      <c r="H16" s="40"/>
      <c r="I16" s="40" t="s">
        <v>539</v>
      </c>
    </row>
    <row r="17" spans="1:9" ht="27" x14ac:dyDescent="0.4">
      <c r="A17" s="41">
        <v>32</v>
      </c>
      <c r="B17" s="40" t="s">
        <v>253</v>
      </c>
      <c r="C17" s="59">
        <f>SUMIF(業務一覧兼積算内訳書!$I:$I,B17,業務一覧兼積算内訳書!$K:$K)</f>
        <v>0</v>
      </c>
      <c r="D17" s="42">
        <v>35000</v>
      </c>
      <c r="E17" s="77"/>
      <c r="F17" s="42" t="s">
        <v>244</v>
      </c>
      <c r="G17" s="86" t="s">
        <v>309</v>
      </c>
      <c r="H17" s="40"/>
      <c r="I17" s="40" t="s">
        <v>539</v>
      </c>
    </row>
    <row r="18" spans="1:9" ht="27" x14ac:dyDescent="0.4">
      <c r="A18" s="41">
        <v>33</v>
      </c>
      <c r="B18" s="40" t="s">
        <v>254</v>
      </c>
      <c r="C18" s="59">
        <f>SUMIF(業務一覧兼積算内訳書!$I:$I,B18,業務一覧兼積算内訳書!$K:$K)</f>
        <v>8000</v>
      </c>
      <c r="D18" s="42">
        <v>17000</v>
      </c>
      <c r="E18" s="77"/>
      <c r="F18" s="42" t="s">
        <v>244</v>
      </c>
      <c r="G18" s="86" t="s">
        <v>540</v>
      </c>
      <c r="H18" s="40"/>
      <c r="I18" s="40" t="s">
        <v>539</v>
      </c>
    </row>
    <row r="19" spans="1:9" ht="27" x14ac:dyDescent="0.4">
      <c r="A19" s="41">
        <v>34</v>
      </c>
      <c r="B19" s="40" t="s">
        <v>255</v>
      </c>
      <c r="C19" s="59">
        <f>SUMIF(業務一覧兼積算内訳書!$I:$I,B19,業務一覧兼積算内訳書!$K:$K)</f>
        <v>0</v>
      </c>
      <c r="D19" s="42">
        <v>27000</v>
      </c>
      <c r="E19" s="77"/>
      <c r="F19" s="42" t="s">
        <v>244</v>
      </c>
      <c r="G19" s="86" t="s">
        <v>309</v>
      </c>
      <c r="H19" s="40"/>
      <c r="I19" s="40" t="s">
        <v>539</v>
      </c>
    </row>
    <row r="20" spans="1:9" ht="54" x14ac:dyDescent="0.4">
      <c r="A20" s="41">
        <v>35</v>
      </c>
      <c r="B20" s="40" t="s">
        <v>256</v>
      </c>
      <c r="C20" s="59">
        <f>SUMIF(業務一覧兼積算内訳書!$I:$I,B20,業務一覧兼積算内訳書!$K:$K)</f>
        <v>0</v>
      </c>
      <c r="D20" s="42">
        <v>3500</v>
      </c>
      <c r="E20" s="77">
        <v>46113</v>
      </c>
      <c r="F20" s="42" t="s">
        <v>244</v>
      </c>
      <c r="G20" s="86" t="s">
        <v>541</v>
      </c>
      <c r="H20" s="40" t="s">
        <v>270</v>
      </c>
      <c r="I20" s="40" t="s">
        <v>450</v>
      </c>
    </row>
    <row r="21" spans="1:9" ht="27" x14ac:dyDescent="0.4">
      <c r="A21" s="41">
        <v>36</v>
      </c>
      <c r="B21" s="40" t="s">
        <v>257</v>
      </c>
      <c r="C21" s="59">
        <f>SUMIF(業務一覧兼積算内訳書!$I:$I,B21,業務一覧兼積算内訳書!$K:$K)</f>
        <v>0</v>
      </c>
      <c r="D21" s="42">
        <v>3000</v>
      </c>
      <c r="E21" s="77"/>
      <c r="F21" s="42" t="s">
        <v>244</v>
      </c>
      <c r="G21" s="86" t="s">
        <v>542</v>
      </c>
      <c r="H21" s="40" t="s">
        <v>547</v>
      </c>
      <c r="I21" s="40" t="s">
        <v>539</v>
      </c>
    </row>
    <row r="22" spans="1:9" ht="27" x14ac:dyDescent="0.4">
      <c r="A22" s="41">
        <v>37</v>
      </c>
      <c r="B22" s="40" t="s">
        <v>258</v>
      </c>
      <c r="C22" s="59">
        <f>SUMIF(業務一覧兼積算内訳書!$I:$I,B22,業務一覧兼積算内訳書!$K:$K)</f>
        <v>0</v>
      </c>
      <c r="D22" s="42">
        <v>5000</v>
      </c>
      <c r="E22" s="77"/>
      <c r="F22" s="42" t="s">
        <v>244</v>
      </c>
      <c r="G22" s="86" t="s">
        <v>542</v>
      </c>
      <c r="H22" s="40" t="s">
        <v>547</v>
      </c>
      <c r="I22" s="40" t="s">
        <v>539</v>
      </c>
    </row>
    <row r="23" spans="1:9" ht="27" x14ac:dyDescent="0.4">
      <c r="A23" s="41">
        <v>38</v>
      </c>
      <c r="B23" s="40" t="s">
        <v>259</v>
      </c>
      <c r="C23" s="59">
        <f>SUMIF(業務一覧兼積算内訳書!$I:$I,B23,業務一覧兼積算内訳書!$K:$K)</f>
        <v>0</v>
      </c>
      <c r="D23" s="42">
        <v>10000</v>
      </c>
      <c r="E23" s="77"/>
      <c r="F23" s="42" t="s">
        <v>244</v>
      </c>
      <c r="G23" s="86" t="s">
        <v>542</v>
      </c>
      <c r="H23" s="40" t="s">
        <v>547</v>
      </c>
      <c r="I23" s="40" t="s">
        <v>539</v>
      </c>
    </row>
    <row r="24" spans="1:9" ht="27" x14ac:dyDescent="0.4">
      <c r="A24" s="41">
        <v>39</v>
      </c>
      <c r="B24" s="40" t="s">
        <v>260</v>
      </c>
      <c r="C24" s="59">
        <f>SUMIF(業務一覧兼積算内訳書!$I:$I,B24,業務一覧兼積算内訳書!$K:$K)</f>
        <v>0</v>
      </c>
      <c r="D24" s="42">
        <v>10000</v>
      </c>
      <c r="E24" s="77"/>
      <c r="F24" s="42" t="s">
        <v>244</v>
      </c>
      <c r="G24" s="86" t="s">
        <v>543</v>
      </c>
      <c r="H24" s="40"/>
      <c r="I24" s="40" t="s">
        <v>539</v>
      </c>
    </row>
    <row r="25" spans="1:9" ht="27" x14ac:dyDescent="0.4">
      <c r="A25" s="41">
        <v>40</v>
      </c>
      <c r="B25" s="40" t="s">
        <v>300</v>
      </c>
      <c r="C25" s="59">
        <f>SUMIF(業務一覧兼積算内訳書!$I:$I,B25,業務一覧兼積算内訳書!$K:$K)</f>
        <v>0</v>
      </c>
      <c r="D25" s="42">
        <v>10000</v>
      </c>
      <c r="E25" s="77"/>
      <c r="F25" s="42" t="s">
        <v>244</v>
      </c>
      <c r="G25" s="86" t="s">
        <v>544</v>
      </c>
      <c r="H25" s="40"/>
      <c r="I25" s="40" t="s">
        <v>539</v>
      </c>
    </row>
    <row r="26" spans="1:9" ht="27" x14ac:dyDescent="0.4">
      <c r="A26" s="41">
        <v>41</v>
      </c>
      <c r="B26" s="40" t="s">
        <v>261</v>
      </c>
      <c r="C26" s="59">
        <f>SUMIF(業務一覧兼積算内訳書!$I:$I,B26,業務一覧兼積算内訳書!$K:$K)</f>
        <v>0</v>
      </c>
      <c r="D26" s="42">
        <v>10000</v>
      </c>
      <c r="E26" s="77"/>
      <c r="F26" s="42" t="s">
        <v>244</v>
      </c>
      <c r="G26" s="86" t="s">
        <v>309</v>
      </c>
      <c r="H26" s="40" t="s">
        <v>547</v>
      </c>
      <c r="I26" s="40" t="s">
        <v>539</v>
      </c>
    </row>
    <row r="27" spans="1:9" ht="27" x14ac:dyDescent="0.4">
      <c r="A27" s="41">
        <v>42</v>
      </c>
      <c r="B27" s="40" t="s">
        <v>262</v>
      </c>
      <c r="C27" s="59">
        <f>SUMIF(業務一覧兼積算内訳書!$I:$I,B27,業務一覧兼積算内訳書!$K:$K)</f>
        <v>0</v>
      </c>
      <c r="D27" s="42">
        <v>10000</v>
      </c>
      <c r="E27" s="77"/>
      <c r="F27" s="42" t="s">
        <v>244</v>
      </c>
      <c r="G27" s="86" t="s">
        <v>310</v>
      </c>
      <c r="H27" s="40"/>
      <c r="I27" s="40" t="s">
        <v>539</v>
      </c>
    </row>
    <row r="28" spans="1:9" ht="27" x14ac:dyDescent="0.4">
      <c r="A28" s="41">
        <v>50</v>
      </c>
      <c r="B28" s="40" t="s">
        <v>267</v>
      </c>
      <c r="C28" s="59">
        <f>SUMIF(業務一覧兼積算内訳書!$I:$I,B28,業務一覧兼積算内訳書!$K:$K)</f>
        <v>0</v>
      </c>
      <c r="D28" s="42">
        <v>92700</v>
      </c>
      <c r="E28" s="77">
        <v>46113</v>
      </c>
      <c r="F28" s="42" t="s">
        <v>266</v>
      </c>
      <c r="G28" s="86" t="s">
        <v>311</v>
      </c>
      <c r="H28" s="40"/>
      <c r="I28" s="40" t="s">
        <v>446</v>
      </c>
    </row>
    <row r="29" spans="1:9" ht="27" x14ac:dyDescent="0.4">
      <c r="A29" s="41">
        <v>51</v>
      </c>
      <c r="B29" s="40" t="s">
        <v>268</v>
      </c>
      <c r="C29" s="59">
        <f>SUMIF(業務一覧兼積算内訳書!$I:$I,B29,業務一覧兼積算内訳書!$K:$K)</f>
        <v>0</v>
      </c>
      <c r="D29" s="42">
        <v>23800</v>
      </c>
      <c r="E29" s="77">
        <v>46113</v>
      </c>
      <c r="F29" s="42" t="s">
        <v>266</v>
      </c>
      <c r="G29" s="86" t="s">
        <v>545</v>
      </c>
      <c r="H29" s="40"/>
      <c r="I29" s="40" t="s">
        <v>446</v>
      </c>
    </row>
    <row r="30" spans="1:9" ht="27" x14ac:dyDescent="0.4">
      <c r="A30" s="41">
        <v>52</v>
      </c>
      <c r="B30" s="40" t="s">
        <v>269</v>
      </c>
      <c r="C30" s="59">
        <f>SUMIF(業務一覧兼積算内訳書!$I:$I,B30,業務一覧兼積算内訳書!$K:$K)</f>
        <v>0</v>
      </c>
      <c r="D30" s="42">
        <v>12200</v>
      </c>
      <c r="E30" s="77">
        <v>46174</v>
      </c>
      <c r="F30" s="42" t="s">
        <v>266</v>
      </c>
      <c r="G30" s="86" t="s">
        <v>546</v>
      </c>
      <c r="H30" s="40"/>
      <c r="I30" s="40" t="s">
        <v>447</v>
      </c>
    </row>
  </sheetData>
  <phoneticPr fontId="2"/>
  <pageMargins left="0.39370078740157483" right="0.39370078740157483" top="0.78740157480314965" bottom="0.39370078740157483" header="0.31496062992125984" footer="0.31496062992125984"/>
  <pageSetup paperSize="9" scale="88" fitToHeight="0" orientation="landscape" horizontalDpi="300" verticalDpi="300" r:id="rId1"/>
  <headerFooter>
    <oddHeader>&amp;L帳票仕様一覧</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E44E-63BE-4564-BCE8-8EBC9140F023}">
  <dimension ref="A1:H25"/>
  <sheetViews>
    <sheetView workbookViewId="0"/>
  </sheetViews>
  <sheetFormatPr defaultRowHeight="14.25" x14ac:dyDescent="0.4"/>
  <cols>
    <col min="1" max="1" width="11.625" style="124" bestFit="1" customWidth="1"/>
    <col min="2" max="2" width="9" style="120"/>
    <col min="3" max="3" width="11.625" style="120" bestFit="1" customWidth="1"/>
    <col min="4" max="4" width="9.5" style="120" bestFit="1" customWidth="1"/>
    <col min="5" max="5" width="37.125" style="120" customWidth="1"/>
    <col min="6" max="16384" width="9" style="120"/>
  </cols>
  <sheetData>
    <row r="1" spans="1:8" ht="15" thickBot="1" x14ac:dyDescent="0.45">
      <c r="A1" s="139" t="s">
        <v>3</v>
      </c>
      <c r="B1" s="140" t="s">
        <v>485</v>
      </c>
      <c r="C1" s="140" t="s">
        <v>482</v>
      </c>
      <c r="D1" s="140" t="s">
        <v>481</v>
      </c>
      <c r="E1" s="141" t="s">
        <v>480</v>
      </c>
      <c r="G1" s="120" t="s">
        <v>479</v>
      </c>
      <c r="H1" s="123">
        <v>8</v>
      </c>
    </row>
    <row r="2" spans="1:8" x14ac:dyDescent="0.4">
      <c r="A2" s="125"/>
      <c r="B2" s="266" t="s">
        <v>478</v>
      </c>
      <c r="C2" s="136" t="s">
        <v>469</v>
      </c>
      <c r="D2" s="126">
        <f>$H$1</f>
        <v>8</v>
      </c>
      <c r="E2" s="127" t="s">
        <v>472</v>
      </c>
      <c r="H2" s="120" t="s">
        <v>477</v>
      </c>
    </row>
    <row r="3" spans="1:8" ht="15" thickBot="1" x14ac:dyDescent="0.45">
      <c r="A3" s="133" t="s">
        <v>483</v>
      </c>
      <c r="B3" s="268"/>
      <c r="C3" s="137" t="s">
        <v>468</v>
      </c>
      <c r="D3" s="134">
        <f>$H$1</f>
        <v>8</v>
      </c>
      <c r="E3" s="138" t="str">
        <f>"裏面R"&amp;D3&amp;"年度分"</f>
        <v>裏面R8年度分</v>
      </c>
    </row>
    <row r="4" spans="1:8" x14ac:dyDescent="0.4">
      <c r="A4" s="125"/>
      <c r="B4" s="266" t="s">
        <v>476</v>
      </c>
      <c r="C4" s="266" t="s">
        <v>469</v>
      </c>
      <c r="D4" s="126">
        <f>$H$1</f>
        <v>8</v>
      </c>
      <c r="E4" s="127" t="s">
        <v>472</v>
      </c>
    </row>
    <row r="5" spans="1:8" x14ac:dyDescent="0.4">
      <c r="A5" s="128">
        <v>1</v>
      </c>
      <c r="B5" s="267"/>
      <c r="C5" s="267"/>
      <c r="D5" s="122">
        <f>$H$1-1</f>
        <v>7</v>
      </c>
      <c r="E5" s="129" t="str">
        <f>"裏面R"&amp;D5&amp;"仮算用納付書あり"</f>
        <v>裏面R7仮算用納付書あり</v>
      </c>
    </row>
    <row r="6" spans="1:8" x14ac:dyDescent="0.4">
      <c r="A6" s="128">
        <v>1</v>
      </c>
      <c r="B6" s="267"/>
      <c r="C6" s="267"/>
      <c r="D6" s="122">
        <f>$H$1-2</f>
        <v>6</v>
      </c>
      <c r="E6" s="130" t="str">
        <f>"裏面R"&amp;D6&amp;"仮算用納付書あり（R"&amp;D5&amp;"仮算用)※"</f>
        <v>裏面R6仮算用納付書あり（R7仮算用)※</v>
      </c>
    </row>
    <row r="7" spans="1:8" x14ac:dyDescent="0.4">
      <c r="A7" s="128">
        <v>4</v>
      </c>
      <c r="B7" s="267"/>
      <c r="C7" s="267" t="s">
        <v>468</v>
      </c>
      <c r="D7" s="122">
        <f>$H$1</f>
        <v>8</v>
      </c>
      <c r="E7" s="131" t="str">
        <f>"裏面R"&amp;D7&amp;"年度分"</f>
        <v>裏面R8年度分</v>
      </c>
    </row>
    <row r="8" spans="1:8" x14ac:dyDescent="0.4">
      <c r="A8" s="128">
        <v>5</v>
      </c>
      <c r="B8" s="267"/>
      <c r="C8" s="267"/>
      <c r="D8" s="122">
        <f>$H$1-1</f>
        <v>7</v>
      </c>
      <c r="E8" s="132" t="str">
        <f>"裏面R"&amp;D8&amp;"年度分（R"&amp;D8&amp;"現年分）※"</f>
        <v>裏面R7年度分（R7現年分）※</v>
      </c>
    </row>
    <row r="9" spans="1:8" ht="15" thickBot="1" x14ac:dyDescent="0.45">
      <c r="A9" s="133">
        <v>5</v>
      </c>
      <c r="B9" s="268"/>
      <c r="C9" s="268"/>
      <c r="D9" s="134">
        <f>$H$1-2</f>
        <v>6</v>
      </c>
      <c r="E9" s="135" t="str">
        <f>"裏面R"&amp;D9&amp;"年度分（R"&amp;D8&amp;"過年分）※"</f>
        <v>裏面R6年度分（R7過年分）※</v>
      </c>
    </row>
    <row r="10" spans="1:8" x14ac:dyDescent="0.4">
      <c r="A10" s="125"/>
      <c r="B10" s="266" t="s">
        <v>475</v>
      </c>
      <c r="C10" s="266" t="s">
        <v>469</v>
      </c>
      <c r="D10" s="126">
        <f>$H$1</f>
        <v>8</v>
      </c>
      <c r="E10" s="127" t="s">
        <v>472</v>
      </c>
    </row>
    <row r="11" spans="1:8" x14ac:dyDescent="0.4">
      <c r="A11" s="128">
        <v>1</v>
      </c>
      <c r="B11" s="267"/>
      <c r="C11" s="267"/>
      <c r="D11" s="122">
        <f>$H$1-1</f>
        <v>7</v>
      </c>
      <c r="E11" s="129" t="str">
        <f>"裏面R"&amp;D11&amp;"仮算用納付書あり"</f>
        <v>裏面R7仮算用納付書あり</v>
      </c>
    </row>
    <row r="12" spans="1:8" x14ac:dyDescent="0.4">
      <c r="A12" s="128">
        <v>4</v>
      </c>
      <c r="B12" s="267"/>
      <c r="C12" s="267" t="s">
        <v>468</v>
      </c>
      <c r="D12" s="122">
        <f>$H$1</f>
        <v>8</v>
      </c>
      <c r="E12" s="131" t="str">
        <f>"裏面R"&amp;D12&amp;"年度分"</f>
        <v>裏面R8年度分</v>
      </c>
    </row>
    <row r="13" spans="1:8" ht="15" thickBot="1" x14ac:dyDescent="0.45">
      <c r="A13" s="133">
        <v>5</v>
      </c>
      <c r="B13" s="268"/>
      <c r="C13" s="268"/>
      <c r="D13" s="134">
        <f>$H$1-1</f>
        <v>7</v>
      </c>
      <c r="E13" s="142" t="str">
        <f>"裏面R"&amp;D13&amp;"年度分（R"&amp;D13&amp;"現年分）※"</f>
        <v>裏面R7年度分（R7現年分）※</v>
      </c>
    </row>
    <row r="14" spans="1:8" ht="15" thickBot="1" x14ac:dyDescent="0.45">
      <c r="A14" s="147"/>
      <c r="B14" s="143" t="s">
        <v>474</v>
      </c>
      <c r="C14" s="143" t="s">
        <v>468</v>
      </c>
      <c r="D14" s="144">
        <f>$H$1</f>
        <v>8</v>
      </c>
      <c r="E14" s="148" t="str">
        <f>"裏面R"&amp;D14&amp;"年度分（印刷しない委託なし）"</f>
        <v>裏面R8年度分（印刷しない委託なし）</v>
      </c>
    </row>
    <row r="15" spans="1:8" x14ac:dyDescent="0.4">
      <c r="A15" s="125"/>
      <c r="B15" s="266" t="s">
        <v>473</v>
      </c>
      <c r="C15" s="266" t="s">
        <v>469</v>
      </c>
      <c r="D15" s="126">
        <f>$H$1</f>
        <v>8</v>
      </c>
      <c r="E15" s="127" t="s">
        <v>472</v>
      </c>
    </row>
    <row r="16" spans="1:8" x14ac:dyDescent="0.4">
      <c r="A16" s="128">
        <v>1</v>
      </c>
      <c r="B16" s="267"/>
      <c r="C16" s="267"/>
      <c r="D16" s="122">
        <f>$H$1-1</f>
        <v>7</v>
      </c>
      <c r="E16" s="129" t="str">
        <f>"裏面R"&amp;D16&amp;"仮算用納付書あり"</f>
        <v>裏面R7仮算用納付書あり</v>
      </c>
    </row>
    <row r="17" spans="1:5" x14ac:dyDescent="0.4">
      <c r="A17" s="128">
        <v>4</v>
      </c>
      <c r="B17" s="267"/>
      <c r="C17" s="267" t="s">
        <v>468</v>
      </c>
      <c r="D17" s="122">
        <f>$H$1</f>
        <v>8</v>
      </c>
      <c r="E17" s="131" t="str">
        <f>"裏面R"&amp;D17&amp;"年度分"</f>
        <v>裏面R8年度分</v>
      </c>
    </row>
    <row r="18" spans="1:5" ht="15" thickBot="1" x14ac:dyDescent="0.45">
      <c r="A18" s="133">
        <v>5</v>
      </c>
      <c r="B18" s="268"/>
      <c r="C18" s="268"/>
      <c r="D18" s="134">
        <f>$H$1-1</f>
        <v>7</v>
      </c>
      <c r="E18" s="142" t="str">
        <f>"裏面R"&amp;D18&amp;"年度分（R"&amp;D18&amp;"現年分）※"</f>
        <v>裏面R7年度分（R7現年分）※</v>
      </c>
    </row>
    <row r="19" spans="1:5" x14ac:dyDescent="0.4">
      <c r="A19" s="125" t="s">
        <v>484</v>
      </c>
      <c r="B19" s="266" t="s">
        <v>471</v>
      </c>
      <c r="C19" s="136" t="s">
        <v>469</v>
      </c>
      <c r="D19" s="126">
        <f>$H$1</f>
        <v>8</v>
      </c>
      <c r="E19" s="145" t="str">
        <f>"裏面R"&amp;D19&amp;"本算用納付書あり"</f>
        <v>裏面R8本算用納付書あり</v>
      </c>
    </row>
    <row r="20" spans="1:5" ht="15" thickBot="1" x14ac:dyDescent="0.45">
      <c r="A20" s="133">
        <v>8</v>
      </c>
      <c r="B20" s="268"/>
      <c r="C20" s="137" t="s">
        <v>468</v>
      </c>
      <c r="D20" s="134">
        <f>$H$1</f>
        <v>8</v>
      </c>
      <c r="E20" s="138" t="str">
        <f>"裏面R"&amp;D20&amp;"年度分"</f>
        <v>裏面R8年度分</v>
      </c>
    </row>
    <row r="21" spans="1:5" x14ac:dyDescent="0.4">
      <c r="A21" s="125">
        <v>2</v>
      </c>
      <c r="B21" s="263" t="s">
        <v>470</v>
      </c>
      <c r="C21" s="266" t="s">
        <v>469</v>
      </c>
      <c r="D21" s="126">
        <f>$H$1</f>
        <v>8</v>
      </c>
      <c r="E21" s="145" t="str">
        <f>"裏面R"&amp;D21&amp;"本算用納付書あり"</f>
        <v>裏面R8本算用納付書あり</v>
      </c>
    </row>
    <row r="22" spans="1:5" x14ac:dyDescent="0.4">
      <c r="A22" s="128">
        <v>3</v>
      </c>
      <c r="B22" s="264"/>
      <c r="C22" s="267"/>
      <c r="D22" s="122">
        <f>$H$1-1</f>
        <v>7</v>
      </c>
      <c r="E22" s="146" t="str">
        <f>"裏面R"&amp;D22&amp;"本算用納付書あり（R"&amp;D22&amp;"現年分）※"</f>
        <v>裏面R7本算用納付書あり（R7現年分）※</v>
      </c>
    </row>
    <row r="23" spans="1:5" x14ac:dyDescent="0.4">
      <c r="A23" s="128">
        <v>4</v>
      </c>
      <c r="B23" s="264"/>
      <c r="C23" s="267" t="s">
        <v>468</v>
      </c>
      <c r="D23" s="122">
        <f>$H$1</f>
        <v>8</v>
      </c>
      <c r="E23" s="131" t="str">
        <f>"裏面R"&amp;D23&amp;"年度分"</f>
        <v>裏面R8年度分</v>
      </c>
    </row>
    <row r="24" spans="1:5" ht="15" thickBot="1" x14ac:dyDescent="0.45">
      <c r="A24" s="133">
        <v>5</v>
      </c>
      <c r="B24" s="265"/>
      <c r="C24" s="268"/>
      <c r="D24" s="134">
        <f>$H$1-1</f>
        <v>7</v>
      </c>
      <c r="E24" s="142" t="str">
        <f>"裏面R"&amp;D24&amp;"年度分（R"&amp;D24&amp;"現年分）※"</f>
        <v>裏面R7年度分（R7現年分）※</v>
      </c>
    </row>
    <row r="25" spans="1:5" x14ac:dyDescent="0.4">
      <c r="E25" s="121" t="s">
        <v>486</v>
      </c>
    </row>
  </sheetData>
  <mergeCells count="14">
    <mergeCell ref="B21:B24"/>
    <mergeCell ref="C21:C22"/>
    <mergeCell ref="C23:C24"/>
    <mergeCell ref="B2:B3"/>
    <mergeCell ref="B10:B13"/>
    <mergeCell ref="C10:C11"/>
    <mergeCell ref="C12:C13"/>
    <mergeCell ref="B19:B20"/>
    <mergeCell ref="B15:B18"/>
    <mergeCell ref="C15:C16"/>
    <mergeCell ref="C17:C18"/>
    <mergeCell ref="C4:C6"/>
    <mergeCell ref="C7:C9"/>
    <mergeCell ref="B4:B9"/>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C46C-9293-4513-94B7-EA422A2FE8E3}">
  <dimension ref="A4:H18"/>
  <sheetViews>
    <sheetView workbookViewId="0">
      <selection activeCell="J34" sqref="J34"/>
    </sheetView>
  </sheetViews>
  <sheetFormatPr defaultRowHeight="18.75" x14ac:dyDescent="0.4"/>
  <sheetData>
    <row r="4" spans="1:8" ht="18.75" customHeight="1" x14ac:dyDescent="0.4"/>
    <row r="15" spans="1:8" x14ac:dyDescent="0.4">
      <c r="A15" s="269" t="s">
        <v>328</v>
      </c>
      <c r="B15" s="269"/>
      <c r="C15" s="269"/>
      <c r="D15" s="269"/>
      <c r="E15" s="269"/>
      <c r="F15" s="269"/>
      <c r="G15" s="269"/>
      <c r="H15" s="269"/>
    </row>
    <row r="16" spans="1:8" x14ac:dyDescent="0.4">
      <c r="A16" s="269"/>
      <c r="B16" s="269"/>
      <c r="C16" s="269"/>
      <c r="D16" s="269"/>
      <c r="E16" s="269"/>
      <c r="F16" s="269"/>
      <c r="G16" s="269"/>
      <c r="H16" s="269"/>
    </row>
    <row r="17" spans="1:8" x14ac:dyDescent="0.4">
      <c r="A17" s="269"/>
      <c r="B17" s="269"/>
      <c r="C17" s="269"/>
      <c r="D17" s="269"/>
      <c r="E17" s="269"/>
      <c r="F17" s="269"/>
      <c r="G17" s="269"/>
      <c r="H17" s="269"/>
    </row>
    <row r="18" spans="1:8" x14ac:dyDescent="0.4">
      <c r="A18" s="269"/>
      <c r="B18" s="269"/>
      <c r="C18" s="269"/>
      <c r="D18" s="269"/>
      <c r="E18" s="269"/>
      <c r="F18" s="269"/>
      <c r="G18" s="269"/>
      <c r="H18" s="269"/>
    </row>
  </sheetData>
  <mergeCells count="1">
    <mergeCell ref="A15:H18"/>
  </mergeCells>
  <phoneticPr fontId="2"/>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19F6-AC9A-4D75-AD5B-2333594998E8}">
  <dimension ref="A1:R28"/>
  <sheetViews>
    <sheetView zoomScale="70" zoomScaleNormal="70" workbookViewId="0">
      <pane xSplit="2" ySplit="1" topLeftCell="C16" activePane="bottomRight" state="frozen"/>
      <selection activeCell="B80" sqref="B80:J85"/>
      <selection pane="topRight" activeCell="B80" sqref="B80:J85"/>
      <selection pane="bottomLeft" activeCell="B80" sqref="B80:J85"/>
      <selection pane="bottomRight" activeCell="S1" sqref="S1:Z1048576"/>
    </sheetView>
  </sheetViews>
  <sheetFormatPr defaultRowHeight="13.5" x14ac:dyDescent="0.4"/>
  <cols>
    <col min="1" max="1" width="4.875" style="47" customWidth="1"/>
    <col min="2" max="2" width="24.875" style="47" customWidth="1"/>
    <col min="3" max="3" width="7.25" style="47" customWidth="1"/>
    <col min="4" max="4" width="9" style="47"/>
    <col min="5" max="5" width="7.625" style="47" customWidth="1"/>
    <col min="6" max="6" width="7.5" style="47" customWidth="1"/>
    <col min="7" max="18" width="5.125" style="81" customWidth="1"/>
    <col min="19" max="16384" width="9" style="47"/>
  </cols>
  <sheetData>
    <row r="1" spans="1:18" s="81" customFormat="1" ht="22.5" customHeight="1" x14ac:dyDescent="0.4">
      <c r="A1" s="83" t="s">
        <v>3</v>
      </c>
      <c r="B1" s="79" t="s">
        <v>4</v>
      </c>
      <c r="C1" s="82" t="s">
        <v>1</v>
      </c>
      <c r="D1" s="79" t="s">
        <v>37</v>
      </c>
      <c r="E1" s="82" t="s">
        <v>23</v>
      </c>
      <c r="F1" s="84" t="s">
        <v>116</v>
      </c>
      <c r="G1" s="78" t="s">
        <v>42</v>
      </c>
      <c r="H1" s="78" t="s">
        <v>128</v>
      </c>
      <c r="I1" s="78" t="s">
        <v>129</v>
      </c>
      <c r="J1" s="78" t="s">
        <v>130</v>
      </c>
      <c r="K1" s="78" t="s">
        <v>131</v>
      </c>
      <c r="L1" s="78" t="s">
        <v>132</v>
      </c>
      <c r="M1" s="78" t="s">
        <v>138</v>
      </c>
      <c r="N1" s="78" t="s">
        <v>139</v>
      </c>
      <c r="O1" s="78" t="s">
        <v>140</v>
      </c>
      <c r="P1" s="78" t="s">
        <v>133</v>
      </c>
      <c r="Q1" s="78" t="s">
        <v>134</v>
      </c>
      <c r="R1" s="78" t="s">
        <v>135</v>
      </c>
    </row>
    <row r="2" spans="1:18" s="51" customFormat="1" ht="22.5" customHeight="1" x14ac:dyDescent="0.4">
      <c r="A2" s="251">
        <v>1</v>
      </c>
      <c r="B2" s="252" t="s">
        <v>89</v>
      </c>
      <c r="C2" s="253" t="s">
        <v>92</v>
      </c>
      <c r="D2" s="254" t="s">
        <v>39</v>
      </c>
      <c r="E2" s="255">
        <f>SUMIF(業務一覧兼積算内訳書!$B:$B,B2,業務一覧兼積算内訳書!$E:$E)</f>
        <v>300</v>
      </c>
      <c r="F2" s="255" t="s">
        <v>117</v>
      </c>
      <c r="G2" s="256" t="s">
        <v>136</v>
      </c>
      <c r="H2" s="256" t="s">
        <v>136</v>
      </c>
      <c r="I2" s="256" t="s">
        <v>136</v>
      </c>
      <c r="J2" s="256"/>
      <c r="K2" s="256"/>
      <c r="L2" s="256"/>
      <c r="M2" s="256"/>
      <c r="N2" s="256"/>
      <c r="O2" s="256"/>
      <c r="P2" s="256"/>
      <c r="Q2" s="256"/>
      <c r="R2" s="256"/>
    </row>
    <row r="3" spans="1:18" s="51" customFormat="1" ht="22.5" customHeight="1" x14ac:dyDescent="0.4">
      <c r="A3" s="254">
        <v>2</v>
      </c>
      <c r="B3" s="252" t="s">
        <v>88</v>
      </c>
      <c r="C3" s="253" t="s">
        <v>91</v>
      </c>
      <c r="D3" s="254" t="s">
        <v>39</v>
      </c>
      <c r="E3" s="255">
        <f>SUMIF(業務一覧兼積算内訳書!$B:$B,B3,業務一覧兼積算内訳書!$E:$E)</f>
        <v>2100</v>
      </c>
      <c r="F3" s="255" t="s">
        <v>117</v>
      </c>
      <c r="G3" s="256"/>
      <c r="H3" s="256"/>
      <c r="I3" s="256"/>
      <c r="J3" s="256" t="s">
        <v>136</v>
      </c>
      <c r="K3" s="256" t="s">
        <v>136</v>
      </c>
      <c r="L3" s="256" t="s">
        <v>136</v>
      </c>
      <c r="M3" s="256" t="s">
        <v>136</v>
      </c>
      <c r="N3" s="256" t="s">
        <v>136</v>
      </c>
      <c r="O3" s="256" t="s">
        <v>136</v>
      </c>
      <c r="P3" s="256" t="s">
        <v>136</v>
      </c>
      <c r="Q3" s="256" t="s">
        <v>136</v>
      </c>
      <c r="R3" s="256" t="s">
        <v>136</v>
      </c>
    </row>
    <row r="4" spans="1:18" s="51" customFormat="1" ht="22.5" customHeight="1" x14ac:dyDescent="0.4">
      <c r="A4" s="251">
        <v>3</v>
      </c>
      <c r="B4" s="252" t="s">
        <v>90</v>
      </c>
      <c r="C4" s="253" t="s">
        <v>91</v>
      </c>
      <c r="D4" s="254" t="s">
        <v>39</v>
      </c>
      <c r="E4" s="255">
        <f>SUMIF(業務一覧兼積算内訳書!$B:$B,B4,業務一覧兼積算内訳書!$E:$E)</f>
        <v>100</v>
      </c>
      <c r="F4" s="255" t="s">
        <v>117</v>
      </c>
      <c r="G4" s="256"/>
      <c r="H4" s="256"/>
      <c r="I4" s="256"/>
      <c r="J4" s="256" t="s">
        <v>136</v>
      </c>
      <c r="K4" s="256" t="s">
        <v>136</v>
      </c>
      <c r="L4" s="256" t="s">
        <v>136</v>
      </c>
      <c r="M4" s="256" t="s">
        <v>136</v>
      </c>
      <c r="N4" s="256" t="s">
        <v>136</v>
      </c>
      <c r="O4" s="256" t="s">
        <v>136</v>
      </c>
      <c r="P4" s="256" t="s">
        <v>136</v>
      </c>
      <c r="Q4" s="256" t="s">
        <v>136</v>
      </c>
      <c r="R4" s="256" t="s">
        <v>136</v>
      </c>
    </row>
    <row r="5" spans="1:18" s="51" customFormat="1" ht="22.5" customHeight="1" x14ac:dyDescent="0.4">
      <c r="A5" s="254">
        <v>4</v>
      </c>
      <c r="B5" s="254" t="s">
        <v>21</v>
      </c>
      <c r="C5" s="254" t="s">
        <v>2</v>
      </c>
      <c r="D5" s="254" t="s">
        <v>39</v>
      </c>
      <c r="E5" s="255">
        <f>SUMIF(業務一覧兼積算内訳書!$B:$B,B5,業務一覧兼積算内訳書!$E:$E)</f>
        <v>2900</v>
      </c>
      <c r="F5" s="255" t="s">
        <v>117</v>
      </c>
      <c r="G5" s="256" t="s">
        <v>136</v>
      </c>
      <c r="H5" s="256" t="s">
        <v>136</v>
      </c>
      <c r="I5" s="256" t="s">
        <v>136</v>
      </c>
      <c r="J5" s="256" t="s">
        <v>136</v>
      </c>
      <c r="K5" s="256" t="s">
        <v>136</v>
      </c>
      <c r="L5" s="256" t="s">
        <v>136</v>
      </c>
      <c r="M5" s="256" t="s">
        <v>136</v>
      </c>
      <c r="N5" s="256" t="s">
        <v>136</v>
      </c>
      <c r="O5" s="256" t="s">
        <v>136</v>
      </c>
      <c r="P5" s="256" t="s">
        <v>136</v>
      </c>
      <c r="Q5" s="256" t="s">
        <v>136</v>
      </c>
      <c r="R5" s="256" t="s">
        <v>136</v>
      </c>
    </row>
    <row r="6" spans="1:18" s="51" customFormat="1" ht="22.5" customHeight="1" x14ac:dyDescent="0.4">
      <c r="A6" s="251">
        <v>5</v>
      </c>
      <c r="B6" s="254" t="s">
        <v>22</v>
      </c>
      <c r="C6" s="254" t="s">
        <v>2</v>
      </c>
      <c r="D6" s="254" t="s">
        <v>39</v>
      </c>
      <c r="E6" s="255">
        <f>SUMIF(業務一覧兼積算内訳書!$B:$B,B6,業務一覧兼積算内訳書!$E:$E)</f>
        <v>400</v>
      </c>
      <c r="F6" s="255" t="s">
        <v>117</v>
      </c>
      <c r="G6" s="256" t="s">
        <v>136</v>
      </c>
      <c r="H6" s="256" t="s">
        <v>136</v>
      </c>
      <c r="I6" s="256" t="s">
        <v>136</v>
      </c>
      <c r="J6" s="256" t="s">
        <v>136</v>
      </c>
      <c r="K6" s="256" t="s">
        <v>136</v>
      </c>
      <c r="L6" s="256" t="s">
        <v>136</v>
      </c>
      <c r="M6" s="256" t="s">
        <v>136</v>
      </c>
      <c r="N6" s="256" t="s">
        <v>136</v>
      </c>
      <c r="O6" s="256" t="s">
        <v>136</v>
      </c>
      <c r="P6" s="256" t="s">
        <v>136</v>
      </c>
      <c r="Q6" s="256" t="s">
        <v>136</v>
      </c>
      <c r="R6" s="256" t="s">
        <v>136</v>
      </c>
    </row>
    <row r="7" spans="1:18" s="51" customFormat="1" ht="22.5" customHeight="1" x14ac:dyDescent="0.4">
      <c r="A7" s="113">
        <v>6</v>
      </c>
      <c r="B7" s="59" t="s">
        <v>44</v>
      </c>
      <c r="C7" s="59" t="s">
        <v>42</v>
      </c>
      <c r="D7" s="59" t="s">
        <v>54</v>
      </c>
      <c r="E7" s="49">
        <f>SUMIF(業務一覧兼積算内訳書!$B:$B,B7,業務一覧兼積算内訳書!$E:$E)</f>
        <v>800</v>
      </c>
      <c r="F7" s="49" t="s">
        <v>370</v>
      </c>
      <c r="G7" s="78" t="s">
        <v>141</v>
      </c>
      <c r="H7" s="78"/>
      <c r="I7" s="78"/>
      <c r="J7" s="78"/>
      <c r="K7" s="78"/>
      <c r="L7" s="78"/>
      <c r="M7" s="78"/>
      <c r="N7" s="78"/>
      <c r="O7" s="78"/>
      <c r="P7" s="78"/>
      <c r="Q7" s="78"/>
      <c r="R7" s="78"/>
    </row>
    <row r="8" spans="1:18" s="51" customFormat="1" ht="22.5" customHeight="1" x14ac:dyDescent="0.4">
      <c r="A8" s="59">
        <v>7</v>
      </c>
      <c r="B8" s="59" t="s">
        <v>43</v>
      </c>
      <c r="C8" s="59" t="s">
        <v>42</v>
      </c>
      <c r="D8" s="59" t="s">
        <v>54</v>
      </c>
      <c r="E8" s="49">
        <f>SUMIF(業務一覧兼積算内訳書!$B:$B,B8,業務一覧兼積算内訳書!$E:$E)</f>
        <v>300</v>
      </c>
      <c r="F8" s="49" t="s">
        <v>370</v>
      </c>
      <c r="G8" s="78" t="s">
        <v>141</v>
      </c>
      <c r="H8" s="78"/>
      <c r="I8" s="78"/>
      <c r="J8" s="78"/>
      <c r="K8" s="78"/>
      <c r="L8" s="78"/>
      <c r="M8" s="78"/>
      <c r="N8" s="78"/>
      <c r="O8" s="78"/>
      <c r="P8" s="78"/>
      <c r="Q8" s="78"/>
      <c r="R8" s="78"/>
    </row>
    <row r="9" spans="1:18" s="51" customFormat="1" ht="22.5" customHeight="1" x14ac:dyDescent="0.4">
      <c r="A9" s="251">
        <v>8</v>
      </c>
      <c r="B9" s="254" t="s">
        <v>48</v>
      </c>
      <c r="C9" s="254" t="s">
        <v>0</v>
      </c>
      <c r="D9" s="254" t="s">
        <v>557</v>
      </c>
      <c r="E9" s="255">
        <f>SUMIF(業務一覧兼積算内訳書!$B:$B,B9,業務一覧兼積算内訳書!$E:$E)</f>
        <v>36000</v>
      </c>
      <c r="F9" s="255" t="s">
        <v>371</v>
      </c>
      <c r="G9" s="256"/>
      <c r="H9" s="256"/>
      <c r="I9" s="256" t="s">
        <v>142</v>
      </c>
      <c r="J9" s="256" t="s">
        <v>141</v>
      </c>
      <c r="K9" s="256"/>
      <c r="L9" s="256"/>
      <c r="M9" s="256"/>
      <c r="N9" s="256"/>
      <c r="O9" s="256"/>
      <c r="P9" s="256"/>
      <c r="Q9" s="256"/>
      <c r="R9" s="256"/>
    </row>
    <row r="10" spans="1:18" s="51" customFormat="1" ht="22.5" customHeight="1" x14ac:dyDescent="0.4">
      <c r="A10" s="251">
        <v>9</v>
      </c>
      <c r="B10" s="254" t="s">
        <v>45</v>
      </c>
      <c r="C10" s="254" t="s">
        <v>0</v>
      </c>
      <c r="D10" s="254" t="s">
        <v>557</v>
      </c>
      <c r="E10" s="255">
        <f>SUMIF(業務一覧兼積算内訳書!$B:$B,B10,業務一覧兼積算内訳書!$E:$E)</f>
        <v>2500</v>
      </c>
      <c r="F10" s="255" t="s">
        <v>371</v>
      </c>
      <c r="G10" s="256"/>
      <c r="H10" s="256"/>
      <c r="I10" s="256" t="s">
        <v>142</v>
      </c>
      <c r="J10" s="256" t="s">
        <v>141</v>
      </c>
      <c r="K10" s="256"/>
      <c r="L10" s="256"/>
      <c r="M10" s="256"/>
      <c r="N10" s="256"/>
      <c r="O10" s="256"/>
      <c r="P10" s="256"/>
      <c r="Q10" s="256"/>
      <c r="R10" s="256"/>
    </row>
    <row r="11" spans="1:18" s="51" customFormat="1" ht="22.5" customHeight="1" x14ac:dyDescent="0.4">
      <c r="A11" s="254">
        <v>10</v>
      </c>
      <c r="B11" s="254" t="s">
        <v>46</v>
      </c>
      <c r="C11" s="254" t="s">
        <v>0</v>
      </c>
      <c r="D11" s="254" t="s">
        <v>557</v>
      </c>
      <c r="E11" s="255">
        <f>SUMIF(業務一覧兼積算内訳書!$B:$B,B11,業務一覧兼積算内訳書!$E:$E)</f>
        <v>600</v>
      </c>
      <c r="F11" s="255" t="s">
        <v>371</v>
      </c>
      <c r="G11" s="256"/>
      <c r="H11" s="256"/>
      <c r="I11" s="256" t="s">
        <v>142</v>
      </c>
      <c r="J11" s="256" t="s">
        <v>141</v>
      </c>
      <c r="K11" s="256"/>
      <c r="L11" s="256"/>
      <c r="M11" s="256"/>
      <c r="N11" s="256"/>
      <c r="O11" s="256"/>
      <c r="P11" s="256"/>
      <c r="Q11" s="256"/>
      <c r="R11" s="256"/>
    </row>
    <row r="12" spans="1:18" s="51" customFormat="1" ht="22.5" customHeight="1" x14ac:dyDescent="0.4">
      <c r="A12" s="251">
        <v>11</v>
      </c>
      <c r="B12" s="254" t="s">
        <v>47</v>
      </c>
      <c r="C12" s="254" t="s">
        <v>0</v>
      </c>
      <c r="D12" s="254" t="s">
        <v>557</v>
      </c>
      <c r="E12" s="255">
        <f>SUMIF(業務一覧兼積算内訳書!$B:$B,B12,業務一覧兼積算内訳書!$E:$E)</f>
        <v>200</v>
      </c>
      <c r="F12" s="255" t="s">
        <v>371</v>
      </c>
      <c r="G12" s="256"/>
      <c r="H12" s="256"/>
      <c r="I12" s="256" t="s">
        <v>142</v>
      </c>
      <c r="J12" s="256" t="s">
        <v>141</v>
      </c>
      <c r="K12" s="256"/>
      <c r="L12" s="256"/>
      <c r="M12" s="256"/>
      <c r="N12" s="256"/>
      <c r="O12" s="256"/>
      <c r="P12" s="256"/>
      <c r="Q12" s="256"/>
      <c r="R12" s="256"/>
    </row>
    <row r="13" spans="1:18" s="51" customFormat="1" ht="22.5" customHeight="1" x14ac:dyDescent="0.4">
      <c r="A13" s="251">
        <v>12</v>
      </c>
      <c r="B13" s="254" t="s">
        <v>49</v>
      </c>
      <c r="C13" s="254" t="s">
        <v>0</v>
      </c>
      <c r="D13" s="254" t="s">
        <v>557</v>
      </c>
      <c r="E13" s="255">
        <f>SUMIF(業務一覧兼積算内訳書!$B:$B,B13,業務一覧兼積算内訳書!$E:$E)</f>
        <v>1100</v>
      </c>
      <c r="F13" s="255" t="s">
        <v>371</v>
      </c>
      <c r="G13" s="256"/>
      <c r="H13" s="256"/>
      <c r="I13" s="256" t="s">
        <v>142</v>
      </c>
      <c r="J13" s="256" t="s">
        <v>141</v>
      </c>
      <c r="K13" s="256"/>
      <c r="L13" s="256"/>
      <c r="M13" s="256"/>
      <c r="N13" s="256"/>
      <c r="O13" s="256"/>
      <c r="P13" s="256"/>
      <c r="Q13" s="256"/>
      <c r="R13" s="256"/>
    </row>
    <row r="14" spans="1:18" s="51" customFormat="1" ht="22.5" customHeight="1" x14ac:dyDescent="0.4">
      <c r="A14" s="59">
        <v>13</v>
      </c>
      <c r="B14" s="59" t="s">
        <v>52</v>
      </c>
      <c r="C14" s="59" t="s">
        <v>0</v>
      </c>
      <c r="D14" s="59" t="s">
        <v>54</v>
      </c>
      <c r="E14" s="49">
        <f>SUMIF(業務一覧兼積算内訳書!$B:$B,B14,業務一覧兼積算内訳書!$E:$E)</f>
        <v>900</v>
      </c>
      <c r="F14" s="49" t="s">
        <v>394</v>
      </c>
      <c r="G14" s="78"/>
      <c r="H14" s="78"/>
      <c r="I14" s="78" t="s">
        <v>141</v>
      </c>
      <c r="J14" s="78"/>
      <c r="K14" s="78"/>
      <c r="L14" s="78"/>
      <c r="M14" s="78"/>
      <c r="N14" s="78"/>
      <c r="O14" s="78"/>
      <c r="P14" s="78"/>
      <c r="Q14" s="78"/>
      <c r="R14" s="78"/>
    </row>
    <row r="15" spans="1:18" s="51" customFormat="1" ht="22.5" customHeight="1" x14ac:dyDescent="0.4">
      <c r="A15" s="113">
        <v>14</v>
      </c>
      <c r="B15" s="59" t="s">
        <v>53</v>
      </c>
      <c r="C15" s="59" t="s">
        <v>0</v>
      </c>
      <c r="D15" s="59" t="s">
        <v>54</v>
      </c>
      <c r="E15" s="49">
        <f>SUMIF(業務一覧兼積算内訳書!$B:$B,B15,業務一覧兼積算内訳書!$E:$E)</f>
        <v>1200</v>
      </c>
      <c r="F15" s="49" t="s">
        <v>394</v>
      </c>
      <c r="G15" s="78"/>
      <c r="H15" s="78"/>
      <c r="I15" s="78" t="s">
        <v>141</v>
      </c>
      <c r="J15" s="78"/>
      <c r="K15" s="78"/>
      <c r="L15" s="78"/>
      <c r="M15" s="78"/>
      <c r="N15" s="78"/>
      <c r="O15" s="78"/>
      <c r="P15" s="78"/>
      <c r="Q15" s="78"/>
      <c r="R15" s="78"/>
    </row>
    <row r="16" spans="1:18" s="51" customFormat="1" ht="22.5" customHeight="1" x14ac:dyDescent="0.4">
      <c r="A16" s="251">
        <v>15</v>
      </c>
      <c r="B16" s="254" t="s">
        <v>75</v>
      </c>
      <c r="C16" s="254" t="s">
        <v>63</v>
      </c>
      <c r="D16" s="254" t="s">
        <v>38</v>
      </c>
      <c r="E16" s="255">
        <f>SUMIF(業務一覧兼積算内訳書!$B:$B,B16,業務一覧兼積算内訳書!$E:$E)</f>
        <v>10000</v>
      </c>
      <c r="F16" s="255" t="s">
        <v>388</v>
      </c>
      <c r="G16" s="256"/>
      <c r="H16" s="256"/>
      <c r="I16" s="256"/>
      <c r="J16" s="256" t="s">
        <v>137</v>
      </c>
      <c r="K16" s="256"/>
      <c r="L16" s="256"/>
      <c r="M16" s="256"/>
      <c r="N16" s="256"/>
      <c r="O16" s="256"/>
      <c r="P16" s="256"/>
      <c r="Q16" s="256"/>
      <c r="R16" s="256"/>
    </row>
    <row r="17" spans="1:18" s="51" customFormat="1" ht="22.5" customHeight="1" x14ac:dyDescent="0.4">
      <c r="A17" s="254">
        <v>16</v>
      </c>
      <c r="B17" s="254" t="s">
        <v>61</v>
      </c>
      <c r="C17" s="254" t="s">
        <v>63</v>
      </c>
      <c r="D17" s="254" t="s">
        <v>38</v>
      </c>
      <c r="E17" s="255">
        <f>SUMIF(業務一覧兼積算内訳書!$B:$B,B17,業務一覧兼積算内訳書!$E:$E)</f>
        <v>700</v>
      </c>
      <c r="F17" s="255" t="s">
        <v>388</v>
      </c>
      <c r="G17" s="256"/>
      <c r="H17" s="256"/>
      <c r="I17" s="256"/>
      <c r="J17" s="256" t="s">
        <v>137</v>
      </c>
      <c r="K17" s="256"/>
      <c r="L17" s="256"/>
      <c r="M17" s="256"/>
      <c r="N17" s="256"/>
      <c r="O17" s="256"/>
      <c r="P17" s="256"/>
      <c r="Q17" s="256"/>
      <c r="R17" s="256"/>
    </row>
    <row r="18" spans="1:18" s="51" customFormat="1" ht="22.5" customHeight="1" x14ac:dyDescent="0.4">
      <c r="A18" s="251">
        <v>17</v>
      </c>
      <c r="B18" s="254" t="s">
        <v>64</v>
      </c>
      <c r="C18" s="254" t="s">
        <v>63</v>
      </c>
      <c r="D18" s="254" t="s">
        <v>38</v>
      </c>
      <c r="E18" s="255">
        <f>SUMIF(業務一覧兼積算内訳書!$B:$B,B18,業務一覧兼積算内訳書!$E:$E)</f>
        <v>700</v>
      </c>
      <c r="F18" s="255" t="s">
        <v>388</v>
      </c>
      <c r="G18" s="256"/>
      <c r="H18" s="256"/>
      <c r="I18" s="256"/>
      <c r="J18" s="256" t="s">
        <v>137</v>
      </c>
      <c r="K18" s="256"/>
      <c r="L18" s="256"/>
      <c r="M18" s="256"/>
      <c r="N18" s="256"/>
      <c r="O18" s="256"/>
      <c r="P18" s="256"/>
      <c r="Q18" s="256"/>
      <c r="R18" s="256"/>
    </row>
    <row r="19" spans="1:18" s="51" customFormat="1" ht="22.5" customHeight="1" x14ac:dyDescent="0.4">
      <c r="A19" s="251">
        <v>18</v>
      </c>
      <c r="B19" s="254" t="s">
        <v>62</v>
      </c>
      <c r="C19" s="254" t="s">
        <v>63</v>
      </c>
      <c r="D19" s="254" t="s">
        <v>38</v>
      </c>
      <c r="E19" s="255">
        <f>SUMIF(業務一覧兼積算内訳書!$B:$B,B19,業務一覧兼積算内訳書!$E:$E)</f>
        <v>900</v>
      </c>
      <c r="F19" s="255" t="s">
        <v>388</v>
      </c>
      <c r="G19" s="256"/>
      <c r="H19" s="256"/>
      <c r="I19" s="256"/>
      <c r="J19" s="256" t="s">
        <v>137</v>
      </c>
      <c r="K19" s="256"/>
      <c r="L19" s="256"/>
      <c r="M19" s="256"/>
      <c r="N19" s="256"/>
      <c r="O19" s="256"/>
      <c r="P19" s="256"/>
      <c r="Q19" s="256"/>
      <c r="R19" s="256"/>
    </row>
    <row r="20" spans="1:18" s="51" customFormat="1" ht="22.5" customHeight="1" x14ac:dyDescent="0.4">
      <c r="A20" s="59">
        <v>19</v>
      </c>
      <c r="B20" s="59" t="s">
        <v>67</v>
      </c>
      <c r="C20" s="59" t="s">
        <v>68</v>
      </c>
      <c r="D20" s="59" t="s">
        <v>54</v>
      </c>
      <c r="E20" s="49">
        <f>SUMIF(業務一覧兼積算内訳書!$B:$B,B20,業務一覧兼積算内訳書!$E:$E)</f>
        <v>1200</v>
      </c>
      <c r="F20" s="49" t="s">
        <v>396</v>
      </c>
      <c r="G20" s="78"/>
      <c r="H20" s="78"/>
      <c r="I20" s="78"/>
      <c r="J20" s="78"/>
      <c r="K20" s="78"/>
      <c r="L20" s="78"/>
      <c r="M20" s="78"/>
      <c r="N20" s="78"/>
      <c r="O20" s="78"/>
      <c r="P20" s="78"/>
      <c r="Q20" s="78" t="s">
        <v>141</v>
      </c>
      <c r="R20" s="78"/>
    </row>
    <row r="21" spans="1:18" s="51" customFormat="1" ht="22.5" customHeight="1" x14ac:dyDescent="0.4">
      <c r="A21" s="251">
        <v>20</v>
      </c>
      <c r="B21" s="254" t="s">
        <v>107</v>
      </c>
      <c r="C21" s="253" t="s">
        <v>104</v>
      </c>
      <c r="D21" s="254" t="s">
        <v>39</v>
      </c>
      <c r="E21" s="255">
        <f>SUMIF(業務一覧兼積算内訳書!$B:$B,B21,業務一覧兼積算内訳書!$E:$E)</f>
        <v>1800</v>
      </c>
      <c r="F21" s="255" t="s">
        <v>397</v>
      </c>
      <c r="G21" s="256" t="s">
        <v>137</v>
      </c>
      <c r="H21" s="256" t="s">
        <v>137</v>
      </c>
      <c r="I21" s="256" t="s">
        <v>137</v>
      </c>
      <c r="J21" s="256" t="s">
        <v>137</v>
      </c>
      <c r="K21" s="256" t="s">
        <v>137</v>
      </c>
      <c r="L21" s="256" t="s">
        <v>137</v>
      </c>
      <c r="M21" s="256" t="s">
        <v>137</v>
      </c>
      <c r="N21" s="256" t="s">
        <v>137</v>
      </c>
      <c r="O21" s="256" t="s">
        <v>137</v>
      </c>
      <c r="P21" s="256" t="s">
        <v>137</v>
      </c>
      <c r="Q21" s="256" t="s">
        <v>137</v>
      </c>
      <c r="R21" s="256" t="s">
        <v>137</v>
      </c>
    </row>
    <row r="22" spans="1:18" s="51" customFormat="1" ht="22.5" customHeight="1" x14ac:dyDescent="0.4">
      <c r="A22" s="251">
        <v>21</v>
      </c>
      <c r="B22" s="254" t="s">
        <v>103</v>
      </c>
      <c r="C22" s="253" t="s">
        <v>104</v>
      </c>
      <c r="D22" s="254" t="s">
        <v>39</v>
      </c>
      <c r="E22" s="255">
        <f>SUMIF(業務一覧兼積算内訳書!$B:$B,B22,業務一覧兼積算内訳書!$E:$E)</f>
        <v>20000</v>
      </c>
      <c r="F22" s="255" t="s">
        <v>561</v>
      </c>
      <c r="G22" s="256" t="s">
        <v>137</v>
      </c>
      <c r="H22" s="256" t="s">
        <v>137</v>
      </c>
      <c r="I22" s="256" t="s">
        <v>137</v>
      </c>
      <c r="J22" s="256" t="s">
        <v>137</v>
      </c>
      <c r="K22" s="256" t="s">
        <v>137</v>
      </c>
      <c r="L22" s="256" t="s">
        <v>137</v>
      </c>
      <c r="M22" s="256" t="s">
        <v>137</v>
      </c>
      <c r="N22" s="256" t="s">
        <v>137</v>
      </c>
      <c r="O22" s="256" t="s">
        <v>137</v>
      </c>
      <c r="P22" s="256" t="s">
        <v>137</v>
      </c>
      <c r="Q22" s="256" t="s">
        <v>137</v>
      </c>
      <c r="R22" s="256" t="s">
        <v>137</v>
      </c>
    </row>
    <row r="23" spans="1:18" s="51" customFormat="1" ht="22.5" customHeight="1" x14ac:dyDescent="0.4">
      <c r="A23" s="59">
        <v>22</v>
      </c>
      <c r="B23" s="59" t="s">
        <v>108</v>
      </c>
      <c r="C23" s="46" t="s">
        <v>106</v>
      </c>
      <c r="D23" s="59" t="s">
        <v>39</v>
      </c>
      <c r="E23" s="49">
        <f>SUMIF(業務一覧兼積算内訳書!$B:$B,B23,業務一覧兼積算内訳書!$E:$E)</f>
        <v>1100</v>
      </c>
      <c r="F23" s="49" t="s">
        <v>398</v>
      </c>
      <c r="G23" s="78"/>
      <c r="H23" s="78"/>
      <c r="I23" s="78" t="s">
        <v>137</v>
      </c>
      <c r="J23" s="78" t="s">
        <v>137</v>
      </c>
      <c r="K23" s="78" t="s">
        <v>137</v>
      </c>
      <c r="L23" s="78"/>
      <c r="M23" s="78"/>
      <c r="N23" s="78"/>
      <c r="O23" s="78"/>
      <c r="P23" s="78"/>
      <c r="Q23" s="78"/>
      <c r="R23" s="78"/>
    </row>
    <row r="24" spans="1:18" s="51" customFormat="1" ht="22.5" customHeight="1" x14ac:dyDescent="0.4">
      <c r="A24" s="254">
        <v>23</v>
      </c>
      <c r="B24" s="254" t="s">
        <v>488</v>
      </c>
      <c r="C24" s="253" t="s">
        <v>585</v>
      </c>
      <c r="D24" s="254" t="s">
        <v>39</v>
      </c>
      <c r="E24" s="255">
        <v>6600</v>
      </c>
      <c r="F24" s="255" t="s">
        <v>522</v>
      </c>
      <c r="G24" s="256" t="s">
        <v>586</v>
      </c>
      <c r="H24" s="256" t="s">
        <v>586</v>
      </c>
      <c r="I24" s="256" t="s">
        <v>586</v>
      </c>
      <c r="J24" s="256" t="s">
        <v>586</v>
      </c>
      <c r="K24" s="256" t="s">
        <v>586</v>
      </c>
      <c r="L24" s="256" t="s">
        <v>586</v>
      </c>
      <c r="M24" s="256" t="s">
        <v>586</v>
      </c>
      <c r="N24" s="256" t="s">
        <v>586</v>
      </c>
      <c r="O24" s="256" t="s">
        <v>586</v>
      </c>
      <c r="P24" s="256" t="s">
        <v>586</v>
      </c>
      <c r="Q24" s="256" t="s">
        <v>586</v>
      </c>
      <c r="R24" s="256" t="s">
        <v>586</v>
      </c>
    </row>
    <row r="25" spans="1:18" s="51" customFormat="1" ht="22.5" customHeight="1" x14ac:dyDescent="0.4">
      <c r="A25" s="59">
        <v>24</v>
      </c>
      <c r="B25" s="59" t="s">
        <v>491</v>
      </c>
      <c r="C25" s="46" t="s">
        <v>584</v>
      </c>
      <c r="D25" s="59" t="s">
        <v>54</v>
      </c>
      <c r="E25" s="49">
        <v>11500</v>
      </c>
      <c r="F25" s="49" t="s">
        <v>523</v>
      </c>
      <c r="G25" s="78"/>
      <c r="H25" s="78" t="s">
        <v>586</v>
      </c>
      <c r="I25" s="78"/>
      <c r="J25" s="78" t="s">
        <v>586</v>
      </c>
      <c r="K25" s="78"/>
      <c r="L25" s="78" t="s">
        <v>586</v>
      </c>
      <c r="M25" s="78"/>
      <c r="N25" s="78" t="s">
        <v>586</v>
      </c>
      <c r="O25" s="78"/>
      <c r="P25" s="78" t="s">
        <v>586</v>
      </c>
      <c r="Q25" s="78"/>
      <c r="R25" s="78" t="s">
        <v>586</v>
      </c>
    </row>
    <row r="26" spans="1:18" s="51" customFormat="1" ht="22.5" customHeight="1" x14ac:dyDescent="0.4">
      <c r="A26" s="251">
        <v>25</v>
      </c>
      <c r="B26" s="254" t="s">
        <v>583</v>
      </c>
      <c r="C26" s="254" t="s">
        <v>515</v>
      </c>
      <c r="D26" s="254" t="s">
        <v>54</v>
      </c>
      <c r="E26" s="255">
        <v>1800</v>
      </c>
      <c r="F26" s="255" t="s">
        <v>562</v>
      </c>
      <c r="G26" s="256"/>
      <c r="H26" s="256"/>
      <c r="I26" s="256"/>
      <c r="J26" s="256"/>
      <c r="K26" s="256"/>
      <c r="L26" s="256"/>
      <c r="M26" s="256"/>
      <c r="N26" s="256"/>
      <c r="O26" s="256"/>
      <c r="P26" s="256" t="s">
        <v>141</v>
      </c>
      <c r="Q26" s="256"/>
      <c r="R26" s="256"/>
    </row>
    <row r="28" spans="1:18" x14ac:dyDescent="0.4">
      <c r="A28" s="80" t="s">
        <v>175</v>
      </c>
    </row>
  </sheetData>
  <phoneticPr fontId="2"/>
  <pageMargins left="0.59055118110236227" right="0.19685039370078741" top="0.78740157480314965" bottom="0.78740157480314965" header="0.31496062992125984" footer="0.31496062992125984"/>
  <pageSetup paperSize="9" scale="70" fitToWidth="0" fitToHeight="0" orientation="portrait" verticalDpi="300" r:id="rId1"/>
  <headerFooter>
    <oddHeader>&amp;L封入封緘スケジュール</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2ED6-6030-4A64-B3F8-EA6EE64E1E7D}">
  <dimension ref="A1:J94"/>
  <sheetViews>
    <sheetView topLeftCell="A91" workbookViewId="0">
      <selection activeCell="B79" sqref="B79:J79"/>
    </sheetView>
  </sheetViews>
  <sheetFormatPr defaultRowHeight="18.75" x14ac:dyDescent="0.4"/>
  <cols>
    <col min="1" max="2" width="2.75" customWidth="1"/>
  </cols>
  <sheetData>
    <row r="1" spans="1:10" s="3" customFormat="1" x14ac:dyDescent="0.4">
      <c r="A1" s="3" t="s">
        <v>178</v>
      </c>
    </row>
    <row r="2" spans="1:10" x14ac:dyDescent="0.4">
      <c r="A2" s="277" t="s">
        <v>159</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4"/>
      <c r="B4" s="275" t="s">
        <v>92</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4"/>
      <c r="B6" s="275" t="s">
        <v>286</v>
      </c>
      <c r="C6" s="275"/>
      <c r="D6" s="275"/>
      <c r="E6" s="275"/>
      <c r="F6" s="275"/>
      <c r="G6" s="275"/>
      <c r="H6" s="275"/>
      <c r="I6" s="275"/>
      <c r="J6" s="276"/>
    </row>
    <row r="7" spans="1:10" x14ac:dyDescent="0.4">
      <c r="A7" s="274" t="s">
        <v>149</v>
      </c>
      <c r="B7" s="275"/>
      <c r="C7" s="275"/>
      <c r="D7" s="275"/>
      <c r="E7" s="275"/>
      <c r="F7" s="275"/>
      <c r="G7" s="275"/>
      <c r="H7" s="275"/>
      <c r="I7" s="275"/>
      <c r="J7" s="276"/>
    </row>
    <row r="8" spans="1:10" ht="18.75" customHeight="1" x14ac:dyDescent="0.4">
      <c r="A8" s="4"/>
      <c r="B8" s="270" t="s">
        <v>558</v>
      </c>
      <c r="C8" s="270"/>
      <c r="D8" s="270"/>
      <c r="E8" s="270"/>
      <c r="F8" s="270"/>
      <c r="G8" s="270"/>
      <c r="H8" s="270"/>
      <c r="I8" s="270"/>
      <c r="J8" s="271"/>
    </row>
    <row r="9" spans="1:10" s="92" customFormat="1" x14ac:dyDescent="0.4">
      <c r="A9" s="93"/>
      <c r="B9" s="270"/>
      <c r="C9" s="270"/>
      <c r="D9" s="270"/>
      <c r="E9" s="270"/>
      <c r="F9" s="270"/>
      <c r="G9" s="270"/>
      <c r="H9" s="270"/>
      <c r="I9" s="270"/>
      <c r="J9" s="271"/>
    </row>
    <row r="10" spans="1:10" s="3" customFormat="1" x14ac:dyDescent="0.4">
      <c r="A10" s="274" t="s">
        <v>150</v>
      </c>
      <c r="B10" s="275"/>
      <c r="C10" s="275"/>
      <c r="D10" s="275"/>
      <c r="E10" s="275"/>
      <c r="F10" s="275"/>
      <c r="G10" s="275"/>
      <c r="H10" s="275"/>
      <c r="I10" s="275"/>
      <c r="J10" s="276"/>
    </row>
    <row r="11" spans="1:10" s="3" customFormat="1" x14ac:dyDescent="0.4">
      <c r="A11" s="4"/>
      <c r="B11" s="275" t="s">
        <v>151</v>
      </c>
      <c r="C11" s="275"/>
      <c r="D11" s="275"/>
      <c r="E11" s="275"/>
      <c r="F11" s="275"/>
      <c r="G11" s="275"/>
      <c r="H11" s="275"/>
      <c r="I11" s="275"/>
      <c r="J11" s="276"/>
    </row>
    <row r="12" spans="1:10" x14ac:dyDescent="0.4">
      <c r="A12" s="274" t="s">
        <v>127</v>
      </c>
      <c r="B12" s="275"/>
      <c r="C12" s="275"/>
      <c r="D12" s="275"/>
      <c r="E12" s="275"/>
      <c r="F12" s="275"/>
      <c r="G12" s="275"/>
      <c r="H12" s="275"/>
      <c r="I12" s="275"/>
      <c r="J12" s="276"/>
    </row>
    <row r="13" spans="1:10" x14ac:dyDescent="0.4">
      <c r="A13" s="4"/>
      <c r="B13" s="275" t="s">
        <v>146</v>
      </c>
      <c r="C13" s="275"/>
      <c r="D13" s="275"/>
      <c r="E13" s="275"/>
      <c r="F13" s="275"/>
      <c r="G13" s="275"/>
      <c r="H13" s="275"/>
      <c r="I13" s="275"/>
      <c r="J13" s="276"/>
    </row>
    <row r="14" spans="1:10" x14ac:dyDescent="0.4">
      <c r="A14" s="274" t="s">
        <v>121</v>
      </c>
      <c r="B14" s="275"/>
      <c r="C14" s="275"/>
      <c r="D14" s="275"/>
      <c r="E14" s="275"/>
      <c r="F14" s="275"/>
      <c r="G14" s="275"/>
      <c r="H14" s="275"/>
      <c r="I14" s="275"/>
      <c r="J14" s="276"/>
    </row>
    <row r="15" spans="1:10" x14ac:dyDescent="0.4">
      <c r="A15" s="4"/>
      <c r="B15" s="270" t="s">
        <v>462</v>
      </c>
      <c r="C15" s="270"/>
      <c r="D15" s="270"/>
      <c r="E15" s="270"/>
      <c r="F15" s="270"/>
      <c r="G15" s="270"/>
      <c r="H15" s="270"/>
      <c r="I15" s="270"/>
      <c r="J15" s="271"/>
    </row>
    <row r="16" spans="1:10" s="10" customFormat="1" x14ac:dyDescent="0.4">
      <c r="A16" s="12"/>
      <c r="B16" s="270"/>
      <c r="C16" s="270"/>
      <c r="D16" s="270"/>
      <c r="E16" s="270"/>
      <c r="F16" s="270"/>
      <c r="G16" s="270"/>
      <c r="H16" s="270"/>
      <c r="I16" s="270"/>
      <c r="J16" s="271"/>
    </row>
    <row r="17" spans="1:10" x14ac:dyDescent="0.4">
      <c r="A17" s="4"/>
      <c r="B17" s="270"/>
      <c r="C17" s="270"/>
      <c r="D17" s="270"/>
      <c r="E17" s="270"/>
      <c r="F17" s="270"/>
      <c r="G17" s="270"/>
      <c r="H17" s="270"/>
      <c r="I17" s="270"/>
      <c r="J17" s="271"/>
    </row>
    <row r="18" spans="1:10" x14ac:dyDescent="0.4">
      <c r="A18" s="4"/>
      <c r="B18" s="275" t="s">
        <v>219</v>
      </c>
      <c r="C18" s="275"/>
      <c r="D18" s="275"/>
      <c r="E18" s="275"/>
      <c r="F18" s="275"/>
      <c r="G18" s="275"/>
      <c r="H18" s="275"/>
      <c r="I18" s="275"/>
      <c r="J18" s="276"/>
    </row>
    <row r="19" spans="1:10" x14ac:dyDescent="0.4">
      <c r="A19" s="274" t="s">
        <v>119</v>
      </c>
      <c r="B19" s="275"/>
      <c r="C19" s="275"/>
      <c r="D19" s="275"/>
      <c r="E19" s="275"/>
      <c r="F19" s="275"/>
      <c r="G19" s="275"/>
      <c r="H19" s="275"/>
      <c r="I19" s="275"/>
      <c r="J19" s="276"/>
    </row>
    <row r="20" spans="1:10" x14ac:dyDescent="0.4">
      <c r="A20" s="4"/>
      <c r="B20" s="2" t="s">
        <v>122</v>
      </c>
      <c r="C20" s="270" t="s">
        <v>274</v>
      </c>
      <c r="D20" s="270"/>
      <c r="E20" s="270"/>
      <c r="F20" s="270"/>
      <c r="G20" s="270"/>
      <c r="H20" s="270"/>
      <c r="I20" s="270"/>
      <c r="J20" s="271"/>
    </row>
    <row r="21" spans="1:10" s="37" customFormat="1" x14ac:dyDescent="0.4">
      <c r="A21" s="38"/>
      <c r="B21" s="39"/>
      <c r="C21" s="270"/>
      <c r="D21" s="270"/>
      <c r="E21" s="270"/>
      <c r="F21" s="270"/>
      <c r="G21" s="270"/>
      <c r="H21" s="270"/>
      <c r="I21" s="270"/>
      <c r="J21" s="271"/>
    </row>
    <row r="22" spans="1:10" x14ac:dyDescent="0.4">
      <c r="A22" s="4"/>
      <c r="B22" s="2" t="s">
        <v>123</v>
      </c>
      <c r="C22" s="275" t="s">
        <v>275</v>
      </c>
      <c r="D22" s="275"/>
      <c r="E22" s="275"/>
      <c r="F22" s="275"/>
      <c r="G22" s="275"/>
      <c r="H22" s="275"/>
      <c r="I22" s="275"/>
      <c r="J22" s="276"/>
    </row>
    <row r="23" spans="1:10" x14ac:dyDescent="0.4">
      <c r="A23" s="4"/>
      <c r="B23" s="2" t="s">
        <v>124</v>
      </c>
      <c r="C23" s="275" t="s">
        <v>155</v>
      </c>
      <c r="D23" s="275"/>
      <c r="E23" s="275"/>
      <c r="F23" s="275"/>
      <c r="G23" s="275"/>
      <c r="H23" s="275"/>
      <c r="I23" s="275"/>
      <c r="J23" s="276"/>
    </row>
    <row r="24" spans="1:10" x14ac:dyDescent="0.4">
      <c r="A24" s="4"/>
      <c r="B24" s="2"/>
      <c r="C24" s="275" t="s">
        <v>125</v>
      </c>
      <c r="D24" s="275"/>
      <c r="E24" s="275"/>
      <c r="F24" s="275"/>
      <c r="G24" s="275"/>
      <c r="H24" s="275"/>
      <c r="I24" s="275"/>
      <c r="J24" s="276"/>
    </row>
    <row r="25" spans="1:10" s="33" customFormat="1" ht="18.75" customHeight="1" x14ac:dyDescent="0.4">
      <c r="A25" s="34"/>
      <c r="B25" s="35"/>
      <c r="C25" s="280" t="s">
        <v>288</v>
      </c>
      <c r="D25" s="280"/>
      <c r="E25" s="280"/>
      <c r="F25" s="280"/>
      <c r="G25" s="280"/>
      <c r="H25" s="280"/>
      <c r="I25" s="280"/>
      <c r="J25" s="281"/>
    </row>
    <row r="26" spans="1:10" s="37" customFormat="1" ht="18.75" customHeight="1" x14ac:dyDescent="0.4">
      <c r="A26" s="38"/>
      <c r="B26" s="39"/>
      <c r="C26" s="280"/>
      <c r="D26" s="280"/>
      <c r="E26" s="280"/>
      <c r="F26" s="280"/>
      <c r="G26" s="280"/>
      <c r="H26" s="280"/>
      <c r="I26" s="280"/>
      <c r="J26" s="281"/>
    </row>
    <row r="27" spans="1:10" s="33" customFormat="1" x14ac:dyDescent="0.4">
      <c r="A27" s="34"/>
      <c r="B27" s="35"/>
      <c r="C27" s="280"/>
      <c r="D27" s="280"/>
      <c r="E27" s="280"/>
      <c r="F27" s="280"/>
      <c r="G27" s="280"/>
      <c r="H27" s="280"/>
      <c r="I27" s="280"/>
      <c r="J27" s="281"/>
    </row>
    <row r="28" spans="1:10" s="33" customFormat="1" x14ac:dyDescent="0.4">
      <c r="A28" s="34"/>
      <c r="B28" s="35"/>
      <c r="C28" s="280"/>
      <c r="D28" s="280"/>
      <c r="E28" s="280"/>
      <c r="F28" s="280"/>
      <c r="G28" s="280"/>
      <c r="H28" s="280"/>
      <c r="I28" s="280"/>
      <c r="J28" s="281"/>
    </row>
    <row r="29" spans="1:10" x14ac:dyDescent="0.4">
      <c r="A29" s="5"/>
      <c r="B29" s="6" t="s">
        <v>208</v>
      </c>
      <c r="C29" s="282" t="s">
        <v>148</v>
      </c>
      <c r="D29" s="282"/>
      <c r="E29" s="282"/>
      <c r="F29" s="282"/>
      <c r="G29" s="282"/>
      <c r="H29" s="282"/>
      <c r="I29" s="282"/>
      <c r="J29" s="283"/>
    </row>
    <row r="30" spans="1:10" x14ac:dyDescent="0.4">
      <c r="A30" s="278"/>
      <c r="B30" s="278"/>
      <c r="C30" s="278"/>
      <c r="D30" s="278"/>
      <c r="E30" s="278"/>
      <c r="F30" s="278"/>
      <c r="G30" s="278"/>
      <c r="H30" s="278"/>
      <c r="I30" s="278"/>
    </row>
    <row r="31" spans="1:10" s="3" customFormat="1" x14ac:dyDescent="0.4">
      <c r="A31" s="258"/>
      <c r="B31" s="258"/>
      <c r="C31" s="258"/>
      <c r="D31" s="258"/>
      <c r="E31" s="258"/>
      <c r="F31" s="258"/>
      <c r="G31" s="258"/>
      <c r="H31" s="258"/>
      <c r="I31" s="258"/>
    </row>
    <row r="32" spans="1:10" s="3" customFormat="1" x14ac:dyDescent="0.4">
      <c r="A32" s="277" t="s">
        <v>160</v>
      </c>
      <c r="B32" s="278"/>
      <c r="C32" s="278"/>
      <c r="D32" s="278"/>
      <c r="E32" s="278"/>
      <c r="F32" s="278"/>
      <c r="G32" s="278"/>
      <c r="H32" s="278"/>
      <c r="I32" s="278"/>
      <c r="J32" s="279"/>
    </row>
    <row r="33" spans="1:10" s="3" customFormat="1" x14ac:dyDescent="0.4">
      <c r="A33" s="274" t="s">
        <v>161</v>
      </c>
      <c r="B33" s="275"/>
      <c r="C33" s="275"/>
      <c r="D33" s="275"/>
      <c r="E33" s="275"/>
      <c r="F33" s="275"/>
      <c r="G33" s="275"/>
      <c r="H33" s="275"/>
      <c r="I33" s="275"/>
      <c r="J33" s="276"/>
    </row>
    <row r="34" spans="1:10" s="3" customFormat="1" x14ac:dyDescent="0.4">
      <c r="A34" s="4"/>
      <c r="B34" s="275" t="s">
        <v>342</v>
      </c>
      <c r="C34" s="275"/>
      <c r="D34" s="275"/>
      <c r="E34" s="275"/>
      <c r="F34" s="275"/>
      <c r="G34" s="275"/>
      <c r="H34" s="275"/>
      <c r="I34" s="275"/>
      <c r="J34" s="276"/>
    </row>
    <row r="35" spans="1:10" x14ac:dyDescent="0.4">
      <c r="A35" s="274" t="s">
        <v>120</v>
      </c>
      <c r="B35" s="275"/>
      <c r="C35" s="275"/>
      <c r="D35" s="275"/>
      <c r="E35" s="275"/>
      <c r="F35" s="275"/>
      <c r="G35" s="275"/>
      <c r="H35" s="275"/>
      <c r="I35" s="275"/>
      <c r="J35" s="276"/>
    </row>
    <row r="36" spans="1:10" x14ac:dyDescent="0.4">
      <c r="A36" s="4"/>
      <c r="B36" s="275" t="s">
        <v>91</v>
      </c>
      <c r="C36" s="275"/>
      <c r="D36" s="275"/>
      <c r="E36" s="275"/>
      <c r="F36" s="275"/>
      <c r="G36" s="275"/>
      <c r="H36" s="275"/>
      <c r="I36" s="275"/>
      <c r="J36" s="276"/>
    </row>
    <row r="37" spans="1:10" x14ac:dyDescent="0.4">
      <c r="A37" s="274" t="s">
        <v>126</v>
      </c>
      <c r="B37" s="275"/>
      <c r="C37" s="275"/>
      <c r="D37" s="275"/>
      <c r="E37" s="275"/>
      <c r="F37" s="275"/>
      <c r="G37" s="275"/>
      <c r="H37" s="275"/>
      <c r="I37" s="275"/>
      <c r="J37" s="276"/>
    </row>
    <row r="38" spans="1:10" x14ac:dyDescent="0.4">
      <c r="A38" s="4"/>
      <c r="B38" s="275" t="s">
        <v>286</v>
      </c>
      <c r="C38" s="275"/>
      <c r="D38" s="275"/>
      <c r="E38" s="275"/>
      <c r="F38" s="275"/>
      <c r="G38" s="275"/>
      <c r="H38" s="275"/>
      <c r="I38" s="275"/>
      <c r="J38" s="276"/>
    </row>
    <row r="39" spans="1:10" x14ac:dyDescent="0.4">
      <c r="A39" s="274" t="s">
        <v>149</v>
      </c>
      <c r="B39" s="275"/>
      <c r="C39" s="275"/>
      <c r="D39" s="275"/>
      <c r="E39" s="275"/>
      <c r="F39" s="275"/>
      <c r="G39" s="275"/>
      <c r="H39" s="275"/>
      <c r="I39" s="275"/>
      <c r="J39" s="276"/>
    </row>
    <row r="40" spans="1:10" x14ac:dyDescent="0.4">
      <c r="A40" s="4"/>
      <c r="B40" s="270" t="s">
        <v>558</v>
      </c>
      <c r="C40" s="270"/>
      <c r="D40" s="270"/>
      <c r="E40" s="270"/>
      <c r="F40" s="270"/>
      <c r="G40" s="270"/>
      <c r="H40" s="270"/>
      <c r="I40" s="270"/>
      <c r="J40" s="271"/>
    </row>
    <row r="41" spans="1:10" s="92" customFormat="1" x14ac:dyDescent="0.4">
      <c r="A41" s="93"/>
      <c r="B41" s="270"/>
      <c r="C41" s="270"/>
      <c r="D41" s="270"/>
      <c r="E41" s="270"/>
      <c r="F41" s="270"/>
      <c r="G41" s="270"/>
      <c r="H41" s="270"/>
      <c r="I41" s="270"/>
      <c r="J41" s="271"/>
    </row>
    <row r="42" spans="1:10" s="3" customFormat="1" x14ac:dyDescent="0.4">
      <c r="A42" s="274" t="s">
        <v>150</v>
      </c>
      <c r="B42" s="275"/>
      <c r="C42" s="275"/>
      <c r="D42" s="275"/>
      <c r="E42" s="275"/>
      <c r="F42" s="275"/>
      <c r="G42" s="275"/>
      <c r="H42" s="275"/>
      <c r="I42" s="275"/>
      <c r="J42" s="276"/>
    </row>
    <row r="43" spans="1:10" s="3" customFormat="1" x14ac:dyDescent="0.4">
      <c r="A43" s="4"/>
      <c r="B43" s="275" t="s">
        <v>151</v>
      </c>
      <c r="C43" s="275"/>
      <c r="D43" s="275"/>
      <c r="E43" s="275"/>
      <c r="F43" s="275"/>
      <c r="G43" s="275"/>
      <c r="H43" s="275"/>
      <c r="I43" s="275"/>
      <c r="J43" s="276"/>
    </row>
    <row r="44" spans="1:10" x14ac:dyDescent="0.4">
      <c r="A44" s="274" t="s">
        <v>127</v>
      </c>
      <c r="B44" s="275"/>
      <c r="C44" s="275"/>
      <c r="D44" s="275"/>
      <c r="E44" s="275"/>
      <c r="F44" s="275"/>
      <c r="G44" s="275"/>
      <c r="H44" s="275"/>
      <c r="I44" s="275"/>
      <c r="J44" s="276"/>
    </row>
    <row r="45" spans="1:10" x14ac:dyDescent="0.4">
      <c r="A45" s="4"/>
      <c r="B45" s="275" t="s">
        <v>287</v>
      </c>
      <c r="C45" s="275"/>
      <c r="D45" s="275"/>
      <c r="E45" s="275"/>
      <c r="F45" s="275"/>
      <c r="G45" s="275"/>
      <c r="H45" s="275"/>
      <c r="I45" s="275"/>
      <c r="J45" s="276"/>
    </row>
    <row r="46" spans="1:10" s="3" customFormat="1" x14ac:dyDescent="0.4">
      <c r="A46" s="4"/>
      <c r="B46" s="275" t="s">
        <v>567</v>
      </c>
      <c r="C46" s="275"/>
      <c r="D46" s="275"/>
      <c r="E46" s="275"/>
      <c r="F46" s="275"/>
      <c r="G46" s="275"/>
      <c r="H46" s="275"/>
      <c r="I46" s="275"/>
      <c r="J46" s="276"/>
    </row>
    <row r="47" spans="1:10" x14ac:dyDescent="0.4">
      <c r="A47" s="274" t="s">
        <v>121</v>
      </c>
      <c r="B47" s="275"/>
      <c r="C47" s="275"/>
      <c r="D47" s="275"/>
      <c r="E47" s="275"/>
      <c r="F47" s="275"/>
      <c r="G47" s="275"/>
      <c r="H47" s="275"/>
      <c r="I47" s="275"/>
      <c r="J47" s="276"/>
    </row>
    <row r="48" spans="1:10" x14ac:dyDescent="0.4">
      <c r="A48" s="4"/>
      <c r="B48" s="270" t="s">
        <v>459</v>
      </c>
      <c r="C48" s="270"/>
      <c r="D48" s="270"/>
      <c r="E48" s="270"/>
      <c r="F48" s="270"/>
      <c r="G48" s="270"/>
      <c r="H48" s="270"/>
      <c r="I48" s="270"/>
      <c r="J48" s="271"/>
    </row>
    <row r="49" spans="1:10" s="10" customFormat="1" x14ac:dyDescent="0.4">
      <c r="A49" s="12"/>
      <c r="B49" s="270"/>
      <c r="C49" s="270"/>
      <c r="D49" s="270"/>
      <c r="E49" s="270"/>
      <c r="F49" s="270"/>
      <c r="G49" s="270"/>
      <c r="H49" s="270"/>
      <c r="I49" s="270"/>
      <c r="J49" s="271"/>
    </row>
    <row r="50" spans="1:10" s="3" customFormat="1" x14ac:dyDescent="0.4">
      <c r="A50" s="4"/>
      <c r="B50" s="270"/>
      <c r="C50" s="270"/>
      <c r="D50" s="270"/>
      <c r="E50" s="270"/>
      <c r="F50" s="270"/>
      <c r="G50" s="270"/>
      <c r="H50" s="270"/>
      <c r="I50" s="270"/>
      <c r="J50" s="271"/>
    </row>
    <row r="51" spans="1:10" x14ac:dyDescent="0.4">
      <c r="A51" s="4"/>
      <c r="B51" s="275" t="s">
        <v>219</v>
      </c>
      <c r="C51" s="275"/>
      <c r="D51" s="275"/>
      <c r="E51" s="275"/>
      <c r="F51" s="275"/>
      <c r="G51" s="275"/>
      <c r="H51" s="275"/>
      <c r="I51" s="275"/>
      <c r="J51" s="276"/>
    </row>
    <row r="52" spans="1:10" x14ac:dyDescent="0.4">
      <c r="A52" s="274" t="s">
        <v>119</v>
      </c>
      <c r="B52" s="275"/>
      <c r="C52" s="275"/>
      <c r="D52" s="275"/>
      <c r="E52" s="275"/>
      <c r="F52" s="275"/>
      <c r="G52" s="275"/>
      <c r="H52" s="275"/>
      <c r="I52" s="275"/>
      <c r="J52" s="276"/>
    </row>
    <row r="53" spans="1:10" x14ac:dyDescent="0.4">
      <c r="A53" s="4"/>
      <c r="B53" s="2" t="s">
        <v>143</v>
      </c>
      <c r="C53" s="270" t="s">
        <v>165</v>
      </c>
      <c r="D53" s="270"/>
      <c r="E53" s="270"/>
      <c r="F53" s="270"/>
      <c r="G53" s="270"/>
      <c r="H53" s="270"/>
      <c r="I53" s="270"/>
      <c r="J53" s="271"/>
    </row>
    <row r="54" spans="1:10" s="3" customFormat="1" x14ac:dyDescent="0.4">
      <c r="A54" s="4"/>
      <c r="B54" s="2"/>
      <c r="C54" s="270"/>
      <c r="D54" s="270"/>
      <c r="E54" s="270"/>
      <c r="F54" s="270"/>
      <c r="G54" s="270"/>
      <c r="H54" s="270"/>
      <c r="I54" s="270"/>
      <c r="J54" s="271"/>
    </row>
    <row r="55" spans="1:10" x14ac:dyDescent="0.4">
      <c r="A55" s="4"/>
      <c r="B55" s="2" t="s">
        <v>144</v>
      </c>
      <c r="C55" s="275" t="s">
        <v>460</v>
      </c>
      <c r="D55" s="275"/>
      <c r="E55" s="275"/>
      <c r="F55" s="275"/>
      <c r="G55" s="275"/>
      <c r="H55" s="275"/>
      <c r="I55" s="275"/>
      <c r="J55" s="276"/>
    </row>
    <row r="56" spans="1:10" x14ac:dyDescent="0.4">
      <c r="A56" s="4"/>
      <c r="B56" s="2" t="s">
        <v>145</v>
      </c>
      <c r="C56" s="275" t="s">
        <v>155</v>
      </c>
      <c r="D56" s="275"/>
      <c r="E56" s="275"/>
      <c r="F56" s="275"/>
      <c r="G56" s="275"/>
      <c r="H56" s="275"/>
      <c r="I56" s="275"/>
      <c r="J56" s="276"/>
    </row>
    <row r="57" spans="1:10" x14ac:dyDescent="0.4">
      <c r="A57" s="4"/>
      <c r="B57" s="2"/>
      <c r="C57" s="275" t="s">
        <v>125</v>
      </c>
      <c r="D57" s="275"/>
      <c r="E57" s="275"/>
      <c r="F57" s="275"/>
      <c r="G57" s="275"/>
      <c r="H57" s="275"/>
      <c r="I57" s="275"/>
      <c r="J57" s="276"/>
    </row>
    <row r="58" spans="1:10" s="33" customFormat="1" ht="18.75" customHeight="1" x14ac:dyDescent="0.4">
      <c r="A58" s="34"/>
      <c r="B58" s="35"/>
      <c r="C58" s="280" t="s">
        <v>288</v>
      </c>
      <c r="D58" s="280"/>
      <c r="E58" s="280"/>
      <c r="F58" s="280"/>
      <c r="G58" s="280"/>
      <c r="H58" s="280"/>
      <c r="I58" s="280"/>
      <c r="J58" s="281"/>
    </row>
    <row r="59" spans="1:10" s="37" customFormat="1" ht="18.75" customHeight="1" x14ac:dyDescent="0.4">
      <c r="A59" s="38"/>
      <c r="B59" s="39"/>
      <c r="C59" s="280"/>
      <c r="D59" s="280"/>
      <c r="E59" s="280"/>
      <c r="F59" s="280"/>
      <c r="G59" s="280"/>
      <c r="H59" s="280"/>
      <c r="I59" s="280"/>
      <c r="J59" s="281"/>
    </row>
    <row r="60" spans="1:10" s="33" customFormat="1" x14ac:dyDescent="0.4">
      <c r="A60" s="34"/>
      <c r="B60" s="35"/>
      <c r="C60" s="280"/>
      <c r="D60" s="280"/>
      <c r="E60" s="280"/>
      <c r="F60" s="280"/>
      <c r="G60" s="280"/>
      <c r="H60" s="280"/>
      <c r="I60" s="280"/>
      <c r="J60" s="281"/>
    </row>
    <row r="61" spans="1:10" s="33" customFormat="1" x14ac:dyDescent="0.4">
      <c r="A61" s="34"/>
      <c r="B61" s="35"/>
      <c r="C61" s="280"/>
      <c r="D61" s="280"/>
      <c r="E61" s="280"/>
      <c r="F61" s="280"/>
      <c r="G61" s="280"/>
      <c r="H61" s="280"/>
      <c r="I61" s="280"/>
      <c r="J61" s="281"/>
    </row>
    <row r="62" spans="1:10" x14ac:dyDescent="0.4">
      <c r="A62" s="5"/>
      <c r="B62" s="6" t="s">
        <v>208</v>
      </c>
      <c r="C62" s="272" t="s">
        <v>148</v>
      </c>
      <c r="D62" s="272"/>
      <c r="E62" s="272"/>
      <c r="F62" s="272"/>
      <c r="G62" s="272"/>
      <c r="H62" s="272"/>
      <c r="I62" s="272"/>
      <c r="J62" s="273"/>
    </row>
    <row r="65" spans="1:10" s="3" customFormat="1" x14ac:dyDescent="0.4">
      <c r="A65" s="277" t="s">
        <v>166</v>
      </c>
      <c r="B65" s="278"/>
      <c r="C65" s="278"/>
      <c r="D65" s="278"/>
      <c r="E65" s="278"/>
      <c r="F65" s="278"/>
      <c r="G65" s="278"/>
      <c r="H65" s="278"/>
      <c r="I65" s="278"/>
      <c r="J65" s="279"/>
    </row>
    <row r="66" spans="1:10" s="3" customFormat="1" x14ac:dyDescent="0.4">
      <c r="A66" s="274" t="s">
        <v>167</v>
      </c>
      <c r="B66" s="275"/>
      <c r="C66" s="275"/>
      <c r="D66" s="275"/>
      <c r="E66" s="275"/>
      <c r="F66" s="275"/>
      <c r="G66" s="275"/>
      <c r="H66" s="275"/>
      <c r="I66" s="275"/>
      <c r="J66" s="276"/>
    </row>
    <row r="67" spans="1:10" s="3" customFormat="1" x14ac:dyDescent="0.4">
      <c r="A67" s="4"/>
      <c r="B67" s="275" t="s">
        <v>343</v>
      </c>
      <c r="C67" s="275"/>
      <c r="D67" s="275"/>
      <c r="E67" s="275"/>
      <c r="F67" s="275"/>
      <c r="G67" s="275"/>
      <c r="H67" s="275"/>
      <c r="I67" s="275"/>
      <c r="J67" s="276"/>
    </row>
    <row r="68" spans="1:10" s="3" customFormat="1" x14ac:dyDescent="0.4">
      <c r="A68" s="274" t="s">
        <v>120</v>
      </c>
      <c r="B68" s="275"/>
      <c r="C68" s="275"/>
      <c r="D68" s="275"/>
      <c r="E68" s="275"/>
      <c r="F68" s="275"/>
      <c r="G68" s="275"/>
      <c r="H68" s="275"/>
      <c r="I68" s="275"/>
      <c r="J68" s="276"/>
    </row>
    <row r="69" spans="1:10" s="3" customFormat="1" x14ac:dyDescent="0.4">
      <c r="A69" s="4"/>
      <c r="B69" s="275" t="s">
        <v>152</v>
      </c>
      <c r="C69" s="275"/>
      <c r="D69" s="275"/>
      <c r="E69" s="275"/>
      <c r="F69" s="275"/>
      <c r="G69" s="275"/>
      <c r="H69" s="275"/>
      <c r="I69" s="275"/>
      <c r="J69" s="276"/>
    </row>
    <row r="70" spans="1:10" s="3" customFormat="1" x14ac:dyDescent="0.4">
      <c r="A70" s="274" t="s">
        <v>126</v>
      </c>
      <c r="B70" s="275"/>
      <c r="C70" s="275"/>
      <c r="D70" s="275"/>
      <c r="E70" s="275"/>
      <c r="F70" s="275"/>
      <c r="G70" s="275"/>
      <c r="H70" s="275"/>
      <c r="I70" s="275"/>
      <c r="J70" s="276"/>
    </row>
    <row r="71" spans="1:10" s="3" customFormat="1" x14ac:dyDescent="0.4">
      <c r="A71" s="4"/>
      <c r="B71" s="275" t="s">
        <v>286</v>
      </c>
      <c r="C71" s="275"/>
      <c r="D71" s="275"/>
      <c r="E71" s="275"/>
      <c r="F71" s="275"/>
      <c r="G71" s="275"/>
      <c r="H71" s="275"/>
      <c r="I71" s="275"/>
      <c r="J71" s="276"/>
    </row>
    <row r="72" spans="1:10" s="3" customFormat="1" x14ac:dyDescent="0.4">
      <c r="A72" s="274" t="s">
        <v>149</v>
      </c>
      <c r="B72" s="275"/>
      <c r="C72" s="275"/>
      <c r="D72" s="275"/>
      <c r="E72" s="275"/>
      <c r="F72" s="275"/>
      <c r="G72" s="275"/>
      <c r="H72" s="275"/>
      <c r="I72" s="275"/>
      <c r="J72" s="276"/>
    </row>
    <row r="73" spans="1:10" s="3" customFormat="1" x14ac:dyDescent="0.4">
      <c r="A73" s="4"/>
      <c r="B73" s="270" t="s">
        <v>558</v>
      </c>
      <c r="C73" s="270"/>
      <c r="D73" s="270"/>
      <c r="E73" s="270"/>
      <c r="F73" s="270"/>
      <c r="G73" s="270"/>
      <c r="H73" s="270"/>
      <c r="I73" s="270"/>
      <c r="J73" s="271"/>
    </row>
    <row r="74" spans="1:10" s="92" customFormat="1" x14ac:dyDescent="0.4">
      <c r="A74" s="93"/>
      <c r="B74" s="270"/>
      <c r="C74" s="270"/>
      <c r="D74" s="270"/>
      <c r="E74" s="270"/>
      <c r="F74" s="270"/>
      <c r="G74" s="270"/>
      <c r="H74" s="270"/>
      <c r="I74" s="270"/>
      <c r="J74" s="271"/>
    </row>
    <row r="75" spans="1:10" s="3" customFormat="1" x14ac:dyDescent="0.4">
      <c r="A75" s="274" t="s">
        <v>150</v>
      </c>
      <c r="B75" s="275"/>
      <c r="C75" s="275"/>
      <c r="D75" s="275"/>
      <c r="E75" s="275"/>
      <c r="F75" s="275"/>
      <c r="G75" s="275"/>
      <c r="H75" s="275"/>
      <c r="I75" s="275"/>
      <c r="J75" s="276"/>
    </row>
    <row r="76" spans="1:10" s="3" customFormat="1" x14ac:dyDescent="0.4">
      <c r="A76" s="4"/>
      <c r="B76" s="275" t="s">
        <v>151</v>
      </c>
      <c r="C76" s="275"/>
      <c r="D76" s="275"/>
      <c r="E76" s="275"/>
      <c r="F76" s="275"/>
      <c r="G76" s="275"/>
      <c r="H76" s="275"/>
      <c r="I76" s="275"/>
      <c r="J76" s="276"/>
    </row>
    <row r="77" spans="1:10" s="3" customFormat="1" x14ac:dyDescent="0.4">
      <c r="A77" s="274" t="s">
        <v>127</v>
      </c>
      <c r="B77" s="275"/>
      <c r="C77" s="275"/>
      <c r="D77" s="275"/>
      <c r="E77" s="275"/>
      <c r="F77" s="275"/>
      <c r="G77" s="275"/>
      <c r="H77" s="275"/>
      <c r="I77" s="275"/>
      <c r="J77" s="276"/>
    </row>
    <row r="78" spans="1:10" s="3" customFormat="1" x14ac:dyDescent="0.4">
      <c r="A78" s="4"/>
      <c r="B78" s="275" t="s">
        <v>568</v>
      </c>
      <c r="C78" s="275"/>
      <c r="D78" s="275"/>
      <c r="E78" s="275"/>
      <c r="F78" s="275"/>
      <c r="G78" s="275"/>
      <c r="H78" s="275"/>
      <c r="I78" s="275"/>
      <c r="J78" s="276"/>
    </row>
    <row r="79" spans="1:10" s="3" customFormat="1" x14ac:dyDescent="0.4">
      <c r="A79" s="4"/>
      <c r="B79" s="275" t="s">
        <v>443</v>
      </c>
      <c r="C79" s="275"/>
      <c r="D79" s="275"/>
      <c r="E79" s="275"/>
      <c r="F79" s="275"/>
      <c r="G79" s="275"/>
      <c r="H79" s="275"/>
      <c r="I79" s="275"/>
      <c r="J79" s="276"/>
    </row>
    <row r="80" spans="1:10" s="3" customFormat="1" x14ac:dyDescent="0.4">
      <c r="A80" s="274" t="s">
        <v>121</v>
      </c>
      <c r="B80" s="275"/>
      <c r="C80" s="275"/>
      <c r="D80" s="275"/>
      <c r="E80" s="275"/>
      <c r="F80" s="275"/>
      <c r="G80" s="275"/>
      <c r="H80" s="275"/>
      <c r="I80" s="275"/>
      <c r="J80" s="276"/>
    </row>
    <row r="81" spans="1:10" s="3" customFormat="1" ht="18.75" customHeight="1" x14ac:dyDescent="0.4">
      <c r="A81" s="4"/>
      <c r="B81" s="270" t="s">
        <v>461</v>
      </c>
      <c r="C81" s="270"/>
      <c r="D81" s="270"/>
      <c r="E81" s="270"/>
      <c r="F81" s="270"/>
      <c r="G81" s="270"/>
      <c r="H81" s="270"/>
      <c r="I81" s="270"/>
      <c r="J81" s="271"/>
    </row>
    <row r="82" spans="1:10" s="10" customFormat="1" ht="18.75" customHeight="1" x14ac:dyDescent="0.4">
      <c r="A82" s="12"/>
      <c r="B82" s="270"/>
      <c r="C82" s="270"/>
      <c r="D82" s="270"/>
      <c r="E82" s="270"/>
      <c r="F82" s="270"/>
      <c r="G82" s="270"/>
      <c r="H82" s="270"/>
      <c r="I82" s="270"/>
      <c r="J82" s="271"/>
    </row>
    <row r="83" spans="1:10" s="3" customFormat="1" x14ac:dyDescent="0.4">
      <c r="A83" s="4"/>
      <c r="B83" s="270"/>
      <c r="C83" s="270"/>
      <c r="D83" s="270"/>
      <c r="E83" s="270"/>
      <c r="F83" s="270"/>
      <c r="G83" s="270"/>
      <c r="H83" s="270"/>
      <c r="I83" s="270"/>
      <c r="J83" s="271"/>
    </row>
    <row r="84" spans="1:10" s="3" customFormat="1" x14ac:dyDescent="0.4">
      <c r="A84" s="4"/>
      <c r="B84" s="275" t="s">
        <v>218</v>
      </c>
      <c r="C84" s="275"/>
      <c r="D84" s="275"/>
      <c r="E84" s="275"/>
      <c r="F84" s="275"/>
      <c r="G84" s="275"/>
      <c r="H84" s="275"/>
      <c r="I84" s="275"/>
      <c r="J84" s="276"/>
    </row>
    <row r="85" spans="1:10" s="3" customFormat="1" x14ac:dyDescent="0.4">
      <c r="A85" s="274" t="s">
        <v>119</v>
      </c>
      <c r="B85" s="275"/>
      <c r="C85" s="275"/>
      <c r="D85" s="275"/>
      <c r="E85" s="275"/>
      <c r="F85" s="275"/>
      <c r="G85" s="275"/>
      <c r="H85" s="275"/>
      <c r="I85" s="275"/>
      <c r="J85" s="276"/>
    </row>
    <row r="86" spans="1:10" s="3" customFormat="1" x14ac:dyDescent="0.4">
      <c r="A86" s="4"/>
      <c r="B86" s="2" t="s">
        <v>143</v>
      </c>
      <c r="C86" s="275" t="s">
        <v>147</v>
      </c>
      <c r="D86" s="275"/>
      <c r="E86" s="275"/>
      <c r="F86" s="275"/>
      <c r="G86" s="275"/>
      <c r="H86" s="275"/>
      <c r="I86" s="275"/>
      <c r="J86" s="276"/>
    </row>
    <row r="87" spans="1:10" s="3" customFormat="1" x14ac:dyDescent="0.4">
      <c r="A87" s="4"/>
      <c r="B87" s="2" t="s">
        <v>144</v>
      </c>
      <c r="C87" s="275" t="s">
        <v>153</v>
      </c>
      <c r="D87" s="275"/>
      <c r="E87" s="275"/>
      <c r="F87" s="275"/>
      <c r="G87" s="275"/>
      <c r="H87" s="275"/>
      <c r="I87" s="275"/>
      <c r="J87" s="276"/>
    </row>
    <row r="88" spans="1:10" s="3" customFormat="1" x14ac:dyDescent="0.4">
      <c r="A88" s="4"/>
      <c r="B88" s="2" t="s">
        <v>145</v>
      </c>
      <c r="C88" s="275" t="s">
        <v>155</v>
      </c>
      <c r="D88" s="275"/>
      <c r="E88" s="275"/>
      <c r="F88" s="275"/>
      <c r="G88" s="275"/>
      <c r="H88" s="275"/>
      <c r="I88" s="275"/>
      <c r="J88" s="276"/>
    </row>
    <row r="89" spans="1:10" s="3" customFormat="1" x14ac:dyDescent="0.4">
      <c r="A89" s="4"/>
      <c r="B89" s="2"/>
      <c r="C89" s="275" t="s">
        <v>154</v>
      </c>
      <c r="D89" s="275"/>
      <c r="E89" s="275"/>
      <c r="F89" s="275"/>
      <c r="G89" s="275"/>
      <c r="H89" s="275"/>
      <c r="I89" s="275"/>
      <c r="J89" s="276"/>
    </row>
    <row r="90" spans="1:10" s="33" customFormat="1" ht="18.75" customHeight="1" x14ac:dyDescent="0.4">
      <c r="A90" s="34"/>
      <c r="B90" s="35"/>
      <c r="C90" s="280" t="s">
        <v>288</v>
      </c>
      <c r="D90" s="280"/>
      <c r="E90" s="280"/>
      <c r="F90" s="280"/>
      <c r="G90" s="280"/>
      <c r="H90" s="280"/>
      <c r="I90" s="280"/>
      <c r="J90" s="281"/>
    </row>
    <row r="91" spans="1:10" s="37" customFormat="1" x14ac:dyDescent="0.4">
      <c r="A91" s="38"/>
      <c r="B91" s="39"/>
      <c r="C91" s="280"/>
      <c r="D91" s="280"/>
      <c r="E91" s="280"/>
      <c r="F91" s="280"/>
      <c r="G91" s="280"/>
      <c r="H91" s="280"/>
      <c r="I91" s="280"/>
      <c r="J91" s="281"/>
    </row>
    <row r="92" spans="1:10" s="33" customFormat="1" x14ac:dyDescent="0.4">
      <c r="A92" s="34"/>
      <c r="B92" s="35"/>
      <c r="C92" s="280"/>
      <c r="D92" s="280"/>
      <c r="E92" s="280"/>
      <c r="F92" s="280"/>
      <c r="G92" s="280"/>
      <c r="H92" s="280"/>
      <c r="I92" s="280"/>
      <c r="J92" s="281"/>
    </row>
    <row r="93" spans="1:10" s="33" customFormat="1" x14ac:dyDescent="0.4">
      <c r="A93" s="34"/>
      <c r="B93" s="35"/>
      <c r="C93" s="280"/>
      <c r="D93" s="280"/>
      <c r="E93" s="280"/>
      <c r="F93" s="280"/>
      <c r="G93" s="280"/>
      <c r="H93" s="280"/>
      <c r="I93" s="280"/>
      <c r="J93" s="281"/>
    </row>
    <row r="94" spans="1:10" s="3" customFormat="1" x14ac:dyDescent="0.4">
      <c r="A94" s="5"/>
      <c r="B94" s="6" t="s">
        <v>208</v>
      </c>
      <c r="C94" s="272" t="s">
        <v>148</v>
      </c>
      <c r="D94" s="272"/>
      <c r="E94" s="272"/>
      <c r="F94" s="272"/>
      <c r="G94" s="272"/>
      <c r="H94" s="272"/>
      <c r="I94" s="272"/>
      <c r="J94" s="273"/>
    </row>
  </sheetData>
  <mergeCells count="71">
    <mergeCell ref="C88:J88"/>
    <mergeCell ref="C89:J89"/>
    <mergeCell ref="C20:J21"/>
    <mergeCell ref="A72:J72"/>
    <mergeCell ref="B69:J69"/>
    <mergeCell ref="B71:J71"/>
    <mergeCell ref="C87:J87"/>
    <mergeCell ref="A77:J77"/>
    <mergeCell ref="B78:J78"/>
    <mergeCell ref="B79:J79"/>
    <mergeCell ref="A80:J80"/>
    <mergeCell ref="B81:J83"/>
    <mergeCell ref="B36:J36"/>
    <mergeCell ref="B38:J38"/>
    <mergeCell ref="A37:J37"/>
    <mergeCell ref="A32:J32"/>
    <mergeCell ref="A33:J33"/>
    <mergeCell ref="A12:J12"/>
    <mergeCell ref="B13:J13"/>
    <mergeCell ref="A14:J14"/>
    <mergeCell ref="C22:J22"/>
    <mergeCell ref="C25:J28"/>
    <mergeCell ref="A31:I31"/>
    <mergeCell ref="A30:I30"/>
    <mergeCell ref="C23:J23"/>
    <mergeCell ref="C24:J24"/>
    <mergeCell ref="C29:J29"/>
    <mergeCell ref="A2:J2"/>
    <mergeCell ref="A3:J3"/>
    <mergeCell ref="B4:J4"/>
    <mergeCell ref="A5:J5"/>
    <mergeCell ref="B6:J6"/>
    <mergeCell ref="A7:J7"/>
    <mergeCell ref="A10:J10"/>
    <mergeCell ref="B11:J11"/>
    <mergeCell ref="A19:J19"/>
    <mergeCell ref="B15:J17"/>
    <mergeCell ref="B18:J18"/>
    <mergeCell ref="B8:J9"/>
    <mergeCell ref="C90:J93"/>
    <mergeCell ref="A70:J70"/>
    <mergeCell ref="B34:J34"/>
    <mergeCell ref="A35:J35"/>
    <mergeCell ref="A85:J85"/>
    <mergeCell ref="C86:J86"/>
    <mergeCell ref="A39:J39"/>
    <mergeCell ref="C58:J61"/>
    <mergeCell ref="B46:J46"/>
    <mergeCell ref="A47:J47"/>
    <mergeCell ref="B48:J50"/>
    <mergeCell ref="B51:J51"/>
    <mergeCell ref="A52:J52"/>
    <mergeCell ref="C55:J55"/>
    <mergeCell ref="C56:J56"/>
    <mergeCell ref="C57:J57"/>
    <mergeCell ref="B40:J41"/>
    <mergeCell ref="B73:J74"/>
    <mergeCell ref="C94:J94"/>
    <mergeCell ref="A42:J42"/>
    <mergeCell ref="B43:J43"/>
    <mergeCell ref="A75:J75"/>
    <mergeCell ref="B76:J76"/>
    <mergeCell ref="C53:J54"/>
    <mergeCell ref="C62:J62"/>
    <mergeCell ref="A65:J65"/>
    <mergeCell ref="A66:J66"/>
    <mergeCell ref="B67:J67"/>
    <mergeCell ref="A68:J68"/>
    <mergeCell ref="A44:J44"/>
    <mergeCell ref="B45:J45"/>
    <mergeCell ref="B84:J84"/>
  </mergeCells>
  <phoneticPr fontId="2"/>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B9FF-D477-4DE2-A3AA-8E6ED0A79E5B}">
  <dimension ref="A1:J46"/>
  <sheetViews>
    <sheetView workbookViewId="0">
      <selection activeCell="A13" sqref="A13:J13"/>
    </sheetView>
  </sheetViews>
  <sheetFormatPr defaultRowHeight="18.75" x14ac:dyDescent="0.4"/>
  <cols>
    <col min="1" max="2" width="2.75" style="3" customWidth="1"/>
    <col min="3" max="16384" width="9" style="3"/>
  </cols>
  <sheetData>
    <row r="1" spans="1:10" x14ac:dyDescent="0.4">
      <c r="A1" s="272" t="s">
        <v>380</v>
      </c>
      <c r="B1" s="272"/>
      <c r="C1" s="272"/>
      <c r="D1" s="272"/>
      <c r="E1" s="272"/>
      <c r="F1" s="272"/>
      <c r="G1" s="272"/>
      <c r="H1" s="272"/>
      <c r="I1" s="272"/>
      <c r="J1" s="272"/>
    </row>
    <row r="2" spans="1:10" x14ac:dyDescent="0.4">
      <c r="A2" s="277" t="s">
        <v>442</v>
      </c>
      <c r="B2" s="278"/>
      <c r="C2" s="278"/>
      <c r="D2" s="278"/>
      <c r="E2" s="278"/>
      <c r="F2" s="278"/>
      <c r="G2" s="278"/>
      <c r="H2" s="278"/>
      <c r="I2" s="278"/>
      <c r="J2" s="279"/>
    </row>
    <row r="3" spans="1:10" x14ac:dyDescent="0.4">
      <c r="A3" s="274" t="s">
        <v>120</v>
      </c>
      <c r="B3" s="275"/>
      <c r="C3" s="275"/>
      <c r="D3" s="275"/>
      <c r="E3" s="275"/>
      <c r="F3" s="275"/>
      <c r="G3" s="275"/>
      <c r="H3" s="275"/>
      <c r="I3" s="275"/>
      <c r="J3" s="276"/>
    </row>
    <row r="4" spans="1:10" x14ac:dyDescent="0.4">
      <c r="A4" s="4"/>
      <c r="B4" s="275" t="s">
        <v>42</v>
      </c>
      <c r="C4" s="275"/>
      <c r="D4" s="275"/>
      <c r="E4" s="275"/>
      <c r="F4" s="275"/>
      <c r="G4" s="275"/>
      <c r="H4" s="275"/>
      <c r="I4" s="275"/>
      <c r="J4" s="276"/>
    </row>
    <row r="5" spans="1:10" x14ac:dyDescent="0.4">
      <c r="A5" s="274" t="s">
        <v>126</v>
      </c>
      <c r="B5" s="275"/>
      <c r="C5" s="275"/>
      <c r="D5" s="275"/>
      <c r="E5" s="275"/>
      <c r="F5" s="275"/>
      <c r="G5" s="275"/>
      <c r="H5" s="275"/>
      <c r="I5" s="275"/>
      <c r="J5" s="276"/>
    </row>
    <row r="6" spans="1:10" x14ac:dyDescent="0.4">
      <c r="A6" s="4"/>
      <c r="B6" s="275" t="s">
        <v>289</v>
      </c>
      <c r="C6" s="275"/>
      <c r="D6" s="275"/>
      <c r="E6" s="275"/>
      <c r="F6" s="275"/>
      <c r="G6" s="275"/>
      <c r="H6" s="275"/>
      <c r="I6" s="275"/>
      <c r="J6" s="276"/>
    </row>
    <row r="7" spans="1:10" x14ac:dyDescent="0.4">
      <c r="A7" s="274" t="s">
        <v>149</v>
      </c>
      <c r="B7" s="275"/>
      <c r="C7" s="275"/>
      <c r="D7" s="275"/>
      <c r="E7" s="275"/>
      <c r="F7" s="275"/>
      <c r="G7" s="275"/>
      <c r="H7" s="275"/>
      <c r="I7" s="275"/>
      <c r="J7" s="276"/>
    </row>
    <row r="8" spans="1:10" x14ac:dyDescent="0.4">
      <c r="A8" s="4"/>
      <c r="B8" s="275" t="s">
        <v>559</v>
      </c>
      <c r="C8" s="275"/>
      <c r="D8" s="275"/>
      <c r="E8" s="275"/>
      <c r="F8" s="275"/>
      <c r="G8" s="275"/>
      <c r="H8" s="275"/>
      <c r="I8" s="275"/>
      <c r="J8" s="276"/>
    </row>
    <row r="9" spans="1:10" x14ac:dyDescent="0.4">
      <c r="A9" s="274" t="s">
        <v>150</v>
      </c>
      <c r="B9" s="275"/>
      <c r="C9" s="275"/>
      <c r="D9" s="275"/>
      <c r="E9" s="275"/>
      <c r="F9" s="275"/>
      <c r="G9" s="275"/>
      <c r="H9" s="275"/>
      <c r="I9" s="275"/>
      <c r="J9" s="276"/>
    </row>
    <row r="10" spans="1:10" x14ac:dyDescent="0.4">
      <c r="A10" s="4"/>
      <c r="B10" s="275" t="s">
        <v>151</v>
      </c>
      <c r="C10" s="275"/>
      <c r="D10" s="275"/>
      <c r="E10" s="275"/>
      <c r="F10" s="275"/>
      <c r="G10" s="275"/>
      <c r="H10" s="275"/>
      <c r="I10" s="275"/>
      <c r="J10" s="276"/>
    </row>
    <row r="11" spans="1:10" x14ac:dyDescent="0.4">
      <c r="A11" s="274" t="s">
        <v>127</v>
      </c>
      <c r="B11" s="275"/>
      <c r="C11" s="275"/>
      <c r="D11" s="275"/>
      <c r="E11" s="275"/>
      <c r="F11" s="275"/>
      <c r="G11" s="275"/>
      <c r="H11" s="275"/>
      <c r="I11" s="275"/>
      <c r="J11" s="276"/>
    </row>
    <row r="12" spans="1:10" x14ac:dyDescent="0.4">
      <c r="A12" s="4"/>
      <c r="B12" s="275" t="s">
        <v>570</v>
      </c>
      <c r="C12" s="275"/>
      <c r="D12" s="275"/>
      <c r="E12" s="275"/>
      <c r="F12" s="275"/>
      <c r="G12" s="275"/>
      <c r="H12" s="275"/>
      <c r="I12" s="275"/>
      <c r="J12" s="276"/>
    </row>
    <row r="13" spans="1:10" x14ac:dyDescent="0.4">
      <c r="A13" s="274" t="s">
        <v>121</v>
      </c>
      <c r="B13" s="275"/>
      <c r="C13" s="275"/>
      <c r="D13" s="275"/>
      <c r="E13" s="275"/>
      <c r="F13" s="275"/>
      <c r="G13" s="275"/>
      <c r="H13" s="275"/>
      <c r="I13" s="275"/>
      <c r="J13" s="276"/>
    </row>
    <row r="14" spans="1:10" x14ac:dyDescent="0.4">
      <c r="A14" s="4"/>
      <c r="B14" s="270" t="s">
        <v>158</v>
      </c>
      <c r="C14" s="270"/>
      <c r="D14" s="270"/>
      <c r="E14" s="270"/>
      <c r="F14" s="270"/>
      <c r="G14" s="270"/>
      <c r="H14" s="270"/>
      <c r="I14" s="270"/>
      <c r="J14" s="271"/>
    </row>
    <row r="15" spans="1:10" x14ac:dyDescent="0.4">
      <c r="A15" s="4"/>
      <c r="B15" s="275" t="s">
        <v>220</v>
      </c>
      <c r="C15" s="275"/>
      <c r="D15" s="275"/>
      <c r="E15" s="275"/>
      <c r="F15" s="275"/>
      <c r="G15" s="275"/>
      <c r="H15" s="275"/>
      <c r="I15" s="275"/>
      <c r="J15" s="276"/>
    </row>
    <row r="16" spans="1:10" x14ac:dyDescent="0.4">
      <c r="A16" s="274" t="s">
        <v>119</v>
      </c>
      <c r="B16" s="275"/>
      <c r="C16" s="275"/>
      <c r="D16" s="275"/>
      <c r="E16" s="275"/>
      <c r="F16" s="275"/>
      <c r="G16" s="275"/>
      <c r="H16" s="275"/>
      <c r="I16" s="275"/>
      <c r="J16" s="276"/>
    </row>
    <row r="17" spans="1:10" x14ac:dyDescent="0.4">
      <c r="A17" s="4"/>
      <c r="B17" s="2" t="s">
        <v>122</v>
      </c>
      <c r="C17" s="270" t="s">
        <v>157</v>
      </c>
      <c r="D17" s="270"/>
      <c r="E17" s="270"/>
      <c r="F17" s="270"/>
      <c r="G17" s="270"/>
      <c r="H17" s="270"/>
      <c r="I17" s="270"/>
      <c r="J17" s="271"/>
    </row>
    <row r="18" spans="1:10" x14ac:dyDescent="0.4">
      <c r="A18" s="4"/>
      <c r="B18" s="2"/>
      <c r="C18" s="270"/>
      <c r="D18" s="270"/>
      <c r="E18" s="270"/>
      <c r="F18" s="270"/>
      <c r="G18" s="270"/>
      <c r="H18" s="270"/>
      <c r="I18" s="270"/>
      <c r="J18" s="271"/>
    </row>
    <row r="19" spans="1:10" x14ac:dyDescent="0.4">
      <c r="A19" s="4"/>
      <c r="B19" s="2" t="s">
        <v>123</v>
      </c>
      <c r="C19" s="275" t="s">
        <v>171</v>
      </c>
      <c r="D19" s="275"/>
      <c r="E19" s="275"/>
      <c r="F19" s="275"/>
      <c r="G19" s="275"/>
      <c r="H19" s="275"/>
      <c r="I19" s="275"/>
      <c r="J19" s="276"/>
    </row>
    <row r="20" spans="1:10" x14ac:dyDescent="0.4">
      <c r="A20" s="4"/>
      <c r="B20" s="2" t="s">
        <v>124</v>
      </c>
      <c r="C20" s="275" t="s">
        <v>155</v>
      </c>
      <c r="D20" s="275"/>
      <c r="E20" s="275"/>
      <c r="F20" s="275"/>
      <c r="G20" s="275"/>
      <c r="H20" s="275"/>
      <c r="I20" s="275"/>
      <c r="J20" s="276"/>
    </row>
    <row r="21" spans="1:10" x14ac:dyDescent="0.4">
      <c r="A21" s="4"/>
      <c r="B21" s="2"/>
      <c r="C21" s="275" t="s">
        <v>156</v>
      </c>
      <c r="D21" s="275"/>
      <c r="E21" s="275"/>
      <c r="F21" s="275"/>
      <c r="G21" s="275"/>
      <c r="H21" s="275"/>
      <c r="I21" s="275"/>
      <c r="J21" s="276"/>
    </row>
    <row r="22" spans="1:10" x14ac:dyDescent="0.4">
      <c r="A22" s="5"/>
      <c r="B22" s="6" t="s">
        <v>208</v>
      </c>
      <c r="C22" s="282" t="s">
        <v>148</v>
      </c>
      <c r="D22" s="282"/>
      <c r="E22" s="282"/>
      <c r="F22" s="282"/>
      <c r="G22" s="282"/>
      <c r="H22" s="282"/>
      <c r="I22" s="282"/>
      <c r="J22" s="283"/>
    </row>
    <row r="25" spans="1:10" x14ac:dyDescent="0.4">
      <c r="A25" s="277" t="s">
        <v>441</v>
      </c>
      <c r="B25" s="278"/>
      <c r="C25" s="278"/>
      <c r="D25" s="278"/>
      <c r="E25" s="278"/>
      <c r="F25" s="278"/>
      <c r="G25" s="278"/>
      <c r="H25" s="278"/>
      <c r="I25" s="278"/>
      <c r="J25" s="279"/>
    </row>
    <row r="26" spans="1:10" x14ac:dyDescent="0.4">
      <c r="A26" s="274" t="s">
        <v>120</v>
      </c>
      <c r="B26" s="275"/>
      <c r="C26" s="275"/>
      <c r="D26" s="275"/>
      <c r="E26" s="275"/>
      <c r="F26" s="275"/>
      <c r="G26" s="275"/>
      <c r="H26" s="275"/>
      <c r="I26" s="275"/>
      <c r="J26" s="276"/>
    </row>
    <row r="27" spans="1:10" x14ac:dyDescent="0.4">
      <c r="A27" s="4"/>
      <c r="B27" s="275" t="s">
        <v>42</v>
      </c>
      <c r="C27" s="275"/>
      <c r="D27" s="275"/>
      <c r="E27" s="275"/>
      <c r="F27" s="275"/>
      <c r="G27" s="275"/>
      <c r="H27" s="275"/>
      <c r="I27" s="275"/>
      <c r="J27" s="276"/>
    </row>
    <row r="28" spans="1:10" x14ac:dyDescent="0.4">
      <c r="A28" s="274" t="s">
        <v>126</v>
      </c>
      <c r="B28" s="275"/>
      <c r="C28" s="275"/>
      <c r="D28" s="275"/>
      <c r="E28" s="275"/>
      <c r="F28" s="275"/>
      <c r="G28" s="275"/>
      <c r="H28" s="275"/>
      <c r="I28" s="275"/>
      <c r="J28" s="276"/>
    </row>
    <row r="29" spans="1:10" x14ac:dyDescent="0.4">
      <c r="A29" s="4"/>
      <c r="B29" s="275" t="s">
        <v>289</v>
      </c>
      <c r="C29" s="275"/>
      <c r="D29" s="275"/>
      <c r="E29" s="275"/>
      <c r="F29" s="275"/>
      <c r="G29" s="275"/>
      <c r="H29" s="275"/>
      <c r="I29" s="275"/>
      <c r="J29" s="276"/>
    </row>
    <row r="30" spans="1:10" x14ac:dyDescent="0.4">
      <c r="A30" s="274" t="s">
        <v>149</v>
      </c>
      <c r="B30" s="275"/>
      <c r="C30" s="275"/>
      <c r="D30" s="275"/>
      <c r="E30" s="275"/>
      <c r="F30" s="275"/>
      <c r="G30" s="275"/>
      <c r="H30" s="275"/>
      <c r="I30" s="275"/>
      <c r="J30" s="276"/>
    </row>
    <row r="31" spans="1:10" x14ac:dyDescent="0.4">
      <c r="A31" s="4"/>
      <c r="B31" s="275" t="s">
        <v>560</v>
      </c>
      <c r="C31" s="275"/>
      <c r="D31" s="275"/>
      <c r="E31" s="275"/>
      <c r="F31" s="275"/>
      <c r="G31" s="275"/>
      <c r="H31" s="275"/>
      <c r="I31" s="275"/>
      <c r="J31" s="276"/>
    </row>
    <row r="32" spans="1:10" x14ac:dyDescent="0.4">
      <c r="A32" s="274" t="s">
        <v>150</v>
      </c>
      <c r="B32" s="275"/>
      <c r="C32" s="275"/>
      <c r="D32" s="275"/>
      <c r="E32" s="275"/>
      <c r="F32" s="275"/>
      <c r="G32" s="275"/>
      <c r="H32" s="275"/>
      <c r="I32" s="275"/>
      <c r="J32" s="276"/>
    </row>
    <row r="33" spans="1:10" x14ac:dyDescent="0.4">
      <c r="A33" s="4"/>
      <c r="B33" s="275" t="s">
        <v>151</v>
      </c>
      <c r="C33" s="275"/>
      <c r="D33" s="275"/>
      <c r="E33" s="275"/>
      <c r="F33" s="275"/>
      <c r="G33" s="275"/>
      <c r="H33" s="275"/>
      <c r="I33" s="275"/>
      <c r="J33" s="276"/>
    </row>
    <row r="34" spans="1:10" x14ac:dyDescent="0.4">
      <c r="A34" s="274" t="s">
        <v>127</v>
      </c>
      <c r="B34" s="275"/>
      <c r="C34" s="275"/>
      <c r="D34" s="275"/>
      <c r="E34" s="275"/>
      <c r="F34" s="275"/>
      <c r="G34" s="275"/>
      <c r="H34" s="275"/>
      <c r="I34" s="275"/>
      <c r="J34" s="276"/>
    </row>
    <row r="35" spans="1:10" x14ac:dyDescent="0.4">
      <c r="A35" s="4"/>
      <c r="B35" s="275" t="s">
        <v>569</v>
      </c>
      <c r="C35" s="275"/>
      <c r="D35" s="275"/>
      <c r="E35" s="275"/>
      <c r="F35" s="275"/>
      <c r="G35" s="275"/>
      <c r="H35" s="275"/>
      <c r="I35" s="275"/>
      <c r="J35" s="276"/>
    </row>
    <row r="36" spans="1:10" x14ac:dyDescent="0.4">
      <c r="A36" s="274" t="s">
        <v>121</v>
      </c>
      <c r="B36" s="275"/>
      <c r="C36" s="275"/>
      <c r="D36" s="275"/>
      <c r="E36" s="275"/>
      <c r="F36" s="275"/>
      <c r="G36" s="275"/>
      <c r="H36" s="275"/>
      <c r="I36" s="275"/>
      <c r="J36" s="276"/>
    </row>
    <row r="37" spans="1:10" x14ac:dyDescent="0.4">
      <c r="A37" s="4"/>
      <c r="B37" s="270" t="s">
        <v>192</v>
      </c>
      <c r="C37" s="270"/>
      <c r="D37" s="270"/>
      <c r="E37" s="270"/>
      <c r="F37" s="270"/>
      <c r="G37" s="270"/>
      <c r="H37" s="270"/>
      <c r="I37" s="270"/>
      <c r="J37" s="271"/>
    </row>
    <row r="38" spans="1:10" s="10" customFormat="1" x14ac:dyDescent="0.4">
      <c r="A38" s="12"/>
      <c r="B38" s="270"/>
      <c r="C38" s="270"/>
      <c r="D38" s="270"/>
      <c r="E38" s="270"/>
      <c r="F38" s="270"/>
      <c r="G38" s="270"/>
      <c r="H38" s="270"/>
      <c r="I38" s="270"/>
      <c r="J38" s="271"/>
    </row>
    <row r="39" spans="1:10" x14ac:dyDescent="0.4">
      <c r="A39" s="4"/>
      <c r="B39" s="275" t="s">
        <v>220</v>
      </c>
      <c r="C39" s="275"/>
      <c r="D39" s="275"/>
      <c r="E39" s="275"/>
      <c r="F39" s="275"/>
      <c r="G39" s="275"/>
      <c r="H39" s="275"/>
      <c r="I39" s="275"/>
      <c r="J39" s="276"/>
    </row>
    <row r="40" spans="1:10" x14ac:dyDescent="0.4">
      <c r="A40" s="274" t="s">
        <v>119</v>
      </c>
      <c r="B40" s="275"/>
      <c r="C40" s="275"/>
      <c r="D40" s="275"/>
      <c r="E40" s="275"/>
      <c r="F40" s="275"/>
      <c r="G40" s="275"/>
      <c r="H40" s="275"/>
      <c r="I40" s="275"/>
      <c r="J40" s="276"/>
    </row>
    <row r="41" spans="1:10" x14ac:dyDescent="0.4">
      <c r="A41" s="4"/>
      <c r="B41" s="2" t="s">
        <v>122</v>
      </c>
      <c r="C41" s="270" t="s">
        <v>157</v>
      </c>
      <c r="D41" s="270"/>
      <c r="E41" s="270"/>
      <c r="F41" s="270"/>
      <c r="G41" s="270"/>
      <c r="H41" s="270"/>
      <c r="I41" s="270"/>
      <c r="J41" s="271"/>
    </row>
    <row r="42" spans="1:10" x14ac:dyDescent="0.4">
      <c r="A42" s="4"/>
      <c r="B42" s="2"/>
      <c r="C42" s="270"/>
      <c r="D42" s="270"/>
      <c r="E42" s="270"/>
      <c r="F42" s="270"/>
      <c r="G42" s="270"/>
      <c r="H42" s="270"/>
      <c r="I42" s="270"/>
      <c r="J42" s="271"/>
    </row>
    <row r="43" spans="1:10" x14ac:dyDescent="0.4">
      <c r="A43" s="4"/>
      <c r="B43" s="2" t="s">
        <v>123</v>
      </c>
      <c r="C43" s="275" t="s">
        <v>171</v>
      </c>
      <c r="D43" s="275"/>
      <c r="E43" s="275"/>
      <c r="F43" s="275"/>
      <c r="G43" s="275"/>
      <c r="H43" s="275"/>
      <c r="I43" s="275"/>
      <c r="J43" s="276"/>
    </row>
    <row r="44" spans="1:10" x14ac:dyDescent="0.4">
      <c r="A44" s="4"/>
      <c r="B44" s="2" t="s">
        <v>124</v>
      </c>
      <c r="C44" s="275" t="s">
        <v>155</v>
      </c>
      <c r="D44" s="275"/>
      <c r="E44" s="275"/>
      <c r="F44" s="275"/>
      <c r="G44" s="275"/>
      <c r="H44" s="275"/>
      <c r="I44" s="275"/>
      <c r="J44" s="276"/>
    </row>
    <row r="45" spans="1:10" x14ac:dyDescent="0.4">
      <c r="A45" s="4"/>
      <c r="B45" s="2"/>
      <c r="C45" s="275" t="s">
        <v>346</v>
      </c>
      <c r="D45" s="275"/>
      <c r="E45" s="275"/>
      <c r="F45" s="275"/>
      <c r="G45" s="275"/>
      <c r="H45" s="275"/>
      <c r="I45" s="275"/>
      <c r="J45" s="276"/>
    </row>
    <row r="46" spans="1:10" x14ac:dyDescent="0.4">
      <c r="A46" s="5"/>
      <c r="B46" s="6" t="s">
        <v>208</v>
      </c>
      <c r="C46" s="282" t="s">
        <v>148</v>
      </c>
      <c r="D46" s="282"/>
      <c r="E46" s="282"/>
      <c r="F46" s="282"/>
      <c r="G46" s="282"/>
      <c r="H46" s="282"/>
      <c r="I46" s="282"/>
      <c r="J46" s="283"/>
    </row>
  </sheetData>
  <mergeCells count="41">
    <mergeCell ref="A32:J32"/>
    <mergeCell ref="B33:J33"/>
    <mergeCell ref="C21:J21"/>
    <mergeCell ref="C22:J22"/>
    <mergeCell ref="A3:J3"/>
    <mergeCell ref="B4:J4"/>
    <mergeCell ref="A5:J5"/>
    <mergeCell ref="B6:J6"/>
    <mergeCell ref="A7:J7"/>
    <mergeCell ref="A1:J1"/>
    <mergeCell ref="A25:J25"/>
    <mergeCell ref="A26:J26"/>
    <mergeCell ref="B27:J27"/>
    <mergeCell ref="B14:J14"/>
    <mergeCell ref="B15:J15"/>
    <mergeCell ref="A16:J16"/>
    <mergeCell ref="C19:J19"/>
    <mergeCell ref="C20:J20"/>
    <mergeCell ref="B8:J8"/>
    <mergeCell ref="A9:J9"/>
    <mergeCell ref="B10:J10"/>
    <mergeCell ref="A11:J11"/>
    <mergeCell ref="B12:J12"/>
    <mergeCell ref="A13:J13"/>
    <mergeCell ref="A2:J2"/>
    <mergeCell ref="C43:J43"/>
    <mergeCell ref="C44:J44"/>
    <mergeCell ref="C45:J45"/>
    <mergeCell ref="C46:J46"/>
    <mergeCell ref="C17:J18"/>
    <mergeCell ref="C41:J42"/>
    <mergeCell ref="A34:J34"/>
    <mergeCell ref="B35:J35"/>
    <mergeCell ref="A36:J36"/>
    <mergeCell ref="B39:J39"/>
    <mergeCell ref="A40:J40"/>
    <mergeCell ref="A28:J28"/>
    <mergeCell ref="B29:J29"/>
    <mergeCell ref="A30:J30"/>
    <mergeCell ref="B31:J31"/>
    <mergeCell ref="B37:J38"/>
  </mergeCells>
  <phoneticPr fontId="2"/>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7</vt:i4>
      </vt:variant>
    </vt:vector>
  </HeadingPairs>
  <TitlesOfParts>
    <vt:vector size="25" baseType="lpstr">
      <vt:lpstr>仕様書説明</vt:lpstr>
      <vt:lpstr>入札内訳書</vt:lpstr>
      <vt:lpstr>業務一覧兼積算内訳書</vt:lpstr>
      <vt:lpstr>帳票仕様</vt:lpstr>
      <vt:lpstr>月次帳票早見</vt:lpstr>
      <vt:lpstr>封入封緘業務別仕様</vt:lpstr>
      <vt:lpstr>封入スケジュール</vt:lpstr>
      <vt:lpstr>１月次</vt:lpstr>
      <vt:lpstr>２仮算</vt:lpstr>
      <vt:lpstr>３本算</vt:lpstr>
      <vt:lpstr>４勧奨</vt:lpstr>
      <vt:lpstr>５負割</vt:lpstr>
      <vt:lpstr>６特徴</vt:lpstr>
      <vt:lpstr>７高額</vt:lpstr>
      <vt:lpstr>８合算</vt:lpstr>
      <vt:lpstr>9督促</vt:lpstr>
      <vt:lpstr>10催告</vt:lpstr>
      <vt:lpstr>11済通</vt:lpstr>
      <vt:lpstr>業務一覧兼積算内訳書!Print_Area</vt:lpstr>
      <vt:lpstr>月次帳票早見!Print_Area</vt:lpstr>
      <vt:lpstr>帳票仕様!Print_Area</vt:lpstr>
      <vt:lpstr>封入スケジュール!Print_Area</vt:lpstr>
      <vt:lpstr>業務一覧兼積算内訳書!Print_Titles</vt:lpstr>
      <vt:lpstr>帳票仕様!Print_Titles</vt:lpstr>
      <vt:lpstr>封入スケジュール!Print_Titles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有馬 良</dc:creator>
  <cp:lastModifiedBy>島田　晃司</cp:lastModifiedBy>
  <cp:lastPrinted>2026-01-15T08:32:58Z</cp:lastPrinted>
  <dcterms:created xsi:type="dcterms:W3CDTF">2022-08-09T09:07:15Z</dcterms:created>
  <dcterms:modified xsi:type="dcterms:W3CDTF">2026-01-15T08:36:36Z</dcterms:modified>
</cp:coreProperties>
</file>