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BE36" i="9"/>
  <c r="AM36" i="9"/>
  <c r="U36" i="9"/>
  <c r="C36" i="9"/>
  <c r="BE35" i="9"/>
  <c r="C35" i="9"/>
  <c r="BE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AM34" i="9" s="1"/>
  <c r="AM35" i="9" l="1"/>
  <c r="BW34" i="9"/>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<sst xmlns="http://schemas.openxmlformats.org/spreadsheetml/2006/main" count="1088" uniqueCount="560">
  <si>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</si>
  <si>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</si>
  <si>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</si>
  <si>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</si>
  <si>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</si>
  <si>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</si>
  <si>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</si>
  <si>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</si>
  <si>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</si>
  <si>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</si>
  <si>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</si>
  <si>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</si>
  <si>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</si>
  <si>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</si>
  <si>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</si>
  <si>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</si>
  <si>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</si>
  <si>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</si>
  <si>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</si>
  <si>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</si>
  <si>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</si>
  <si>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</si>
  <si>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</si>
  <si>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</si>
  <si>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</si>
  <si>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</si>
  <si>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</si>
  <si>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</si>
  <si>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</si>
  <si>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</si>
  <si>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</si>
  <si>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</si>
  <si>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</si>
  <si>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</si>
  <si>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</si>
  <si>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</si>
  <si>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</si>
  <si>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</si>
  <si>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</si>
  <si>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</si>
  <si>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</si>
  <si>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</si>
  <si>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</si>
  <si>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</si>
  <si>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</si>
  <si>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</si>
  <si>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</si>
  <si>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</si>
  <si>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</si>
  <si>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</si>
  <si>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</si>
  <si>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</si>
  <si>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</si>
  <si>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</si>
  <si>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</si>
  <si>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</si>
  <si>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</si>
  <si>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</si>
  <si>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</si>
  <si>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</si>
  <si>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</si>
  <si>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</si>
  <si>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</si>
  <si>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</si>
  <si>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</si>
  <si>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</si>
  <si>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</si>
  <si>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</si>
  <si>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</si>
  <si>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</si>
  <si>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</si>
  <si>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</si>
  <si>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</si>
  <si>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</si>
  <si>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</si>
  <si>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</si>
  <si>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</si>
  <si>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</si>
  <si>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</si>
  <si>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</si>
  <si>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</si>
  <si>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守口市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</si>
  <si>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</si>
  <si>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</si>
  <si>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</si>
  <si>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</si>
  <si>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</si>
  <si>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</si>
  <si>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</si>
  <si>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</si>
  <si>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</si>
  <si>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</si>
  <si>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</si>
  <si>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</si>
  <si>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</si>
  <si>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</si>
  <si>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</si>
  <si>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</si>
  <si>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</si>
  <si>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</si>
  <si>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</si>
  <si>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</si>
  <si>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</si>
  <si>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</si>
  <si>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</si>
  <si>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</si>
  <si>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</si>
  <si>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</si>
  <si>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</si>
  <si>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</si>
  <si>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</si>
  <si>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</si>
  <si>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</si>
  <si>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</si>
  <si>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</si>
  <si>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</si>
  <si>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</si>
  <si>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</si>
  <si>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</si>
  <si>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</si>
  <si>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</si>
  <si>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</si>
  <si>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</si>
  <si>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</si>
  <si>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</si>
  <si>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</si>
  <si>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</si>
  <si>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</si>
  <si>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</si>
  <si>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</si>
  <si>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</si>
  <si>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</si>
  <si>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</si>
  <si>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</si>
  <si>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</si>
  <si>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</si>
  <si>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</si>
  <si>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</si>
  <si>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</si>
  <si>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</si>
  <si>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</si>
  <si>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</si>
  <si>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</si>
  <si>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</si>
  <si>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</si>
  <si>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</si>
  <si>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</si>
  <si>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</si>
  <si>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</si>
  <si>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</si>
  <si>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</si>
  <si>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</si>
  <si>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</si>
  <si>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</si>
  <si>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</si>
  <si>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</si>
  <si>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</si>
  <si>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</si>
  <si>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</si>
  <si>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</si>
  <si>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</si>
  <si>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</si>
  <si>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</si>
  <si>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</si>
  <si>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</si>
  <si>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</si>
  <si>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</si>
  <si>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</si>
  <si>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</si>
  <si>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</si>
  <si>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</si>
  <si>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</si>
  <si>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</si>
  <si>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</si>
  <si>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</si>
  <si>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</si>
  <si>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</si>
  <si>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</si>
  <si>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</si>
  <si>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</si>
  <si>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</si>
  <si>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</si>
  <si>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</si>
  <si>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</si>
  <si>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</si>
  <si>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</si>
  <si>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</si>
  <si>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</si>
  <si>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</si>
  <si>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</si>
  <si>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</si>
  <si>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</si>
  <si>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大阪府守口市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</si>
  <si>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</si>
  <si>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</si>
  <si>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</si>
  <si>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</si>
  <si>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</si>
  <si>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</si>
  <si>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</si>
  <si>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</si>
  <si>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</si>
  <si>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</si>
  <si>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</si>
  <si>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</si>
  <si>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</si>
  <si>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</si>
  <si>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</si>
  <si>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</si>
  <si>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</si>
  <si>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</si>
  <si>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</si>
  <si>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</si>
  <si>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</si>
  <si>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</si>
  <si>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</si>
  <si>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</si>
  <si>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</si>
  <si>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</si>
  <si>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</si>
  <si>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</si>
  <si>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</si>
  <si>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</si>
  <si>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</si>
  <si>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</si>
  <si>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</si>
  <si>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</si>
  <si>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</si>
  <si>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</si>
  <si>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</si>
  <si>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</si>
  <si>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</si>
  <si>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</si>
  <si>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</si>
  <si>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</si>
  <si>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</si>
  <si>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</si>
  <si>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</si>
  <si>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</si>
  <si>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</si>
  <si>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</si>
  <si>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</si>
  <si>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</si>
  <si>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</si>
  <si>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</si>
  <si>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</si>
  <si>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</si>
  <si>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</si>
  <si>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</si>
  <si>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</si>
  <si>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</si>
  <si>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</si>
  <si>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</si>
  <si>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</si>
  <si>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</si>
  <si>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</si>
  <si>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</si>
  <si>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</si>
  <si>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</si>
  <si>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</si>
  <si>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</si>
  <si>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</si>
  <si>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</si>
  <si>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</si>
  <si>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</si>
  <si>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</si>
  <si>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</si>
  <si>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</si>
  <si>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</si>
  <si>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</si>
  <si>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</si>
  <si>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</si>
  <si>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</si>
  <si>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</si>
  <si>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</si>
  <si>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</si>
  <si>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</si>
  <si>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</si>
  <si>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</si>
  <si>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</si>
  <si>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</si>
  <si>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</si>
  <si>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</si>
  <si>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</si>
  <si>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</si>
  <si>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</si>
  <si>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</si>
  <si>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</si>
  <si>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</si>
  <si>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</si>
  <si>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</si>
  <si>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</si>
  <si>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</si>
  <si>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</si>
  <si>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</si>
  <si>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</si>
  <si>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</si>
  <si>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</si>
  <si>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</si>
  <si>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</si>
  <si>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</si>
  <si>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</si>
  <si>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</si>
  <si>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</si>
  <si>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</si>
  <si>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</si>
  <si>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</si>
  <si>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</si>
  <si>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</si>
  <si>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</si>
  <si>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</si>
  <si>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</si>
  <si>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</si>
  <si>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</si>
  <si>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</si>
  <si>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</si>
  <si>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</si>
  <si>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</si>
  <si>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</si>
  <si>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</si>
  <si>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</si>
  <si>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</si>
  <si>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</si>
  <si>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</si>
  <si>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</si>
  <si>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</si>
  <si>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</si>
  <si>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</si>
  <si>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</si>
  <si>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</si>
  <si>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</si>
  <si>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</si>
  <si>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</si>
  <si>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</si>
  <si>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</si>
  <si>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</si>
  <si>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</si>
  <si>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</si>
  <si>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</si>
  <si>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</si>
  <si>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大阪府守口市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</si>
  <si>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</si>
  <si>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</si>
  <si>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</si>
  <si>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</si>
  <si>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</si>
  <si>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</si>
  <si>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</si>
  <si>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</si>
  <si>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</si>
  <si>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</si>
  <si>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</si>
  <si>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</si>
  <si>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</si>
  <si>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</si>
  <si>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</si>
  <si>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</si>
  <si>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</si>
  <si>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</si>
  <si>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</si>
  <si>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</si>
  <si>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</si>
  <si>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</si>
  <si>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</si>
  <si>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</si>
  <si>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</si>
  <si>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</si>
  <si>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</si>
  <si>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</si>
  <si>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</si>
  <si>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</si>
  <si>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</si>
  <si>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</si>
  <si>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</si>
  <si>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特別会計国民健康保険事業</t>
    <phoneticPr fontId="5"/>
  </si>
  <si>
    <t>特別会計後期高齢者医療事業</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</si>
  <si>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</si>
  <si>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</si>
  <si>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</si>
  <si>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</si>
  <si>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</si>
  <si>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</si>
  <si>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</si>
  <si>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</si>
  <si>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</si>
  <si>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</si>
  <si>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</si>
  <si>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</si>
  <si>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</si>
  <si>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</si>
  <si>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</si>
  <si>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</si>
  <si>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</si>
  <si>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</si>
  <si>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</si>
  <si>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</si>
  <si>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</si>
  <si>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</si>
  <si>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</si>
  <si>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</si>
  <si>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</si>
  <si>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</si>
  <si>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</si>
  <si>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</si>
  <si>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</si>
  <si>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</si>
  <si>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</si>
  <si>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</si>
  <si>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</si>
  <si>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</si>
  <si>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</si>
  <si>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</si>
  <si>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</si>
  <si>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</si>
  <si>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</si>
  <si>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</si>
  <si>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</si>
  <si>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</si>
  <si>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</si>
  <si>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</si>
  <si>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</si>
  <si>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</si>
  <si>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</si>
  <si>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</si>
  <si>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</si>
  <si>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</si>
  <si>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</si>
  <si>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</si>
  <si>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</si>
  <si>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</si>
  <si>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</si>
  <si>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</si>
  <si>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</si>
  <si>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</si>
  <si>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</si>
  <si>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特別会計後期高齢者医療事業</t>
    <phoneticPr fontId="5"/>
  </si>
  <si>
    <t>-</t>
    <phoneticPr fontId="5"/>
  </si>
  <si>
    <t>将来負担比率（(Ｅ)－(Ｆ)）／（(Ｃ)－(Ｄ)）×１００</t>
    <rPh sb="0" eb="2">
      <t>ショウライ</t>
    </rPh>
    <rPh sb="2" eb="4">
      <t>フタン</t>
    </rPh>
    <rPh sb="4" eb="6">
      <t>ヒリツ</t>
    </rPh>
    <phoneticPr fontId="5"/>
  </si>
  <si>
    <t>特別会計国民健康保険事業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</si>
  <si>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</si>
  <si>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</si>
  <si>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</si>
  <si>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</si>
  <si>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</si>
  <si>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</si>
  <si>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</si>
  <si>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</si>
  <si>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</si>
  <si>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</si>
  <si>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</si>
  <si>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</si>
  <si>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</si>
  <si>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</si>
  <si>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</si>
  <si>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</si>
  <si>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</si>
  <si>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</si>
  <si>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</si>
  <si>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</si>
  <si>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</si>
  <si>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</si>
  <si>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</si>
  <si>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</si>
  <si>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</si>
  <si>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</si>
  <si>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</si>
  <si>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</si>
  <si>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</si>
  <si>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</si>
  <si>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</si>
  <si>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</si>
  <si>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</si>
  <si>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</si>
  <si>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</si>
  <si>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</si>
  <si>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</si>
  <si>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</si>
  <si>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</si>
  <si>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</si>
  <si>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</si>
  <si>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</si>
  <si>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</si>
  <si>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</si>
  <si>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</si>
  <si>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</si>
  <si>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</si>
  <si>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</si>
  <si>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</si>
  <si>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</si>
  <si>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</si>
  <si>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</si>
  <si>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</si>
  <si>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</si>
  <si>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</si>
  <si>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</si>
  <si>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</si>
  <si>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</si>
  <si>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</si>
  <si>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</si>
  <si>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</si>
  <si>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</si>
  <si>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</si>
  <si>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</si>
  <si>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</si>
  <si>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</si>
  <si>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</si>
  <si>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</si>
  <si>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</si>
  <si>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</si>
  <si>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</si>
  <si>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</si>
  <si>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</si>
  <si>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</si>
  <si>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</si>
  <si>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</si>
  <si>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</si>
  <si>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</si>
  <si>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</si>
  <si>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</si>
  <si>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</si>
  <si>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3.86</t>
  </si>
  <si>
    <t>一般会計</t>
  </si>
  <si>
    <t>水道事業会計</t>
  </si>
  <si>
    <t>下水道事業会計</t>
  </si>
  <si>
    <t>特別会計国民健康保険事業</t>
  </si>
  <si>
    <t>▲ 4.70</t>
  </si>
  <si>
    <t>▲ 1.05</t>
  </si>
  <si>
    <t>特別会計後期高齢者医療事業</t>
  </si>
  <si>
    <t>その他会計（赤字）</t>
  </si>
  <si>
    <t>その他会計（黒字）</t>
  </si>
  <si>
    <t>-</t>
    <phoneticPr fontId="2"/>
  </si>
  <si>
    <t>-</t>
    <phoneticPr fontId="2"/>
  </si>
  <si>
    <t>守口市門真市消防組合
（守口市門真市消防組合会計）</t>
    <rPh sb="0" eb="3">
      <t>モリグチシ</t>
    </rPh>
    <rPh sb="3" eb="6">
      <t>カドマシ</t>
    </rPh>
    <rPh sb="6" eb="8">
      <t>ショウボウ</t>
    </rPh>
    <rPh sb="8" eb="10">
      <t>クミアイ</t>
    </rPh>
    <rPh sb="12" eb="15">
      <t>モリグチシ</t>
    </rPh>
    <rPh sb="15" eb="18">
      <t>カドマシ</t>
    </rPh>
    <rPh sb="18" eb="20">
      <t>ショウボウ</t>
    </rPh>
    <rPh sb="20" eb="22">
      <t>クミアイ</t>
    </rPh>
    <rPh sb="22" eb="24">
      <t>カイケイ</t>
    </rPh>
    <phoneticPr fontId="5"/>
  </si>
  <si>
    <t>くすのき広域連合
（くすのき広域連合会計）</t>
    <rPh sb="4" eb="6">
      <t>コウイキ</t>
    </rPh>
    <rPh sb="6" eb="8">
      <t>レンゴウ</t>
    </rPh>
    <rPh sb="14" eb="16">
      <t>コウイキ</t>
    </rPh>
    <rPh sb="16" eb="18">
      <t>レンゴウ</t>
    </rPh>
    <rPh sb="18" eb="20">
      <t>カイケイ</t>
    </rPh>
    <phoneticPr fontId="5"/>
  </si>
  <si>
    <t>飯盛霊園組合
（一般会計）</t>
    <rPh sb="0" eb="2">
      <t>イイモリ</t>
    </rPh>
    <rPh sb="2" eb="4">
      <t>レイエン</t>
    </rPh>
    <rPh sb="4" eb="6">
      <t>クミアイ</t>
    </rPh>
    <rPh sb="8" eb="10">
      <t>イッパン</t>
    </rPh>
    <rPh sb="10" eb="12">
      <t>カイケイ</t>
    </rPh>
    <phoneticPr fontId="5"/>
  </si>
  <si>
    <t>飯盛霊園組合
（霊園事業特別会計）</t>
    <rPh sb="0" eb="2">
      <t>イイモリ</t>
    </rPh>
    <rPh sb="2" eb="4">
      <t>レイエン</t>
    </rPh>
    <rPh sb="4" eb="6">
      <t>クミアイ</t>
    </rPh>
    <rPh sb="8" eb="10">
      <t>レイエン</t>
    </rPh>
    <rPh sb="10" eb="12">
      <t>ジギョウ</t>
    </rPh>
    <rPh sb="12" eb="14">
      <t>トクベツ</t>
    </rPh>
    <rPh sb="14" eb="16">
      <t>カイケイ</t>
    </rPh>
    <phoneticPr fontId="5"/>
  </si>
  <si>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5"/>
  </si>
  <si>
    <t>大阪府後期高齢者医療広域連合
（後期高齢者医療特別会計）</t>
    <rPh sb="0" eb="3">
      <t>オオサカフ</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</si>
  <si>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淀川左岸水防事務組合
（一般会計）</t>
    <rPh sb="0" eb="2">
      <t>ヨドガワ</t>
    </rPh>
    <rPh sb="2" eb="4">
      <t>サガン</t>
    </rPh>
    <rPh sb="4" eb="6">
      <t>スイボウ</t>
    </rPh>
    <rPh sb="6" eb="8">
      <t>ジム</t>
    </rPh>
    <rPh sb="8" eb="10">
      <t>クミアイ</t>
    </rPh>
    <rPh sb="12" eb="14">
      <t>イッパン</t>
    </rPh>
    <rPh sb="14" eb="16">
      <t>カイケイ</t>
    </rPh>
    <phoneticPr fontId="5"/>
  </si>
  <si>
    <t>大阪広域水道企業団
（水道事業会計）</t>
    <phoneticPr fontId="2"/>
  </si>
  <si>
    <t>大阪広域水道企業団
（工業用水道事業会計）</t>
    <phoneticPr fontId="2"/>
  </si>
  <si>
    <t>守口市文化振興事業団</t>
  </si>
  <si>
    <t>守口市スポーツ振興事業団</t>
  </si>
  <si>
    <t>守口市国際交流協会</t>
  </si>
  <si>
    <t>もりぐち緑・花協会</t>
  </si>
  <si>
    <t>トークティ守口</t>
  </si>
  <si>
    <t>-</t>
    <phoneticPr fontId="2"/>
  </si>
  <si>
    <t>大阪府都市競艇組合
（一般会計）</t>
    <rPh sb="0" eb="3">
      <t>オオサカフ</t>
    </rPh>
    <rPh sb="3" eb="5">
      <t>トシ</t>
    </rPh>
    <rPh sb="5" eb="7">
      <t>キョウテイ</t>
    </rPh>
    <rPh sb="7" eb="9">
      <t>クミアイ</t>
    </rPh>
    <rPh sb="11" eb="13">
      <t>イッパン</t>
    </rPh>
    <rPh sb="13" eb="15">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</si>
  <si>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</si>
  <si>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</si>
  <si>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</si>
  <si>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</si>
  <si>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</si>
  <si>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</si>
  <si>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</si>
  <si>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</si>
  <si>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</si>
  <si>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</si>
  <si>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</si>
  <si>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将来負担比率は類似団体と比較して高いものの、実質公債費比率は低くなっている。
都市計画道路の整備や守口市学校規模等適正化基本方針に基づく小学校の統合など大規模建設事業が想定されており、地方債の残高が増加傾向にあるため、今後は将来負担比率、実質公債費比率ともに上昇していくことが考えられる。
今後とも適切な市債発行に努め、後年度への負担軽減を図る。</t>
    <rPh sb="0" eb="2">
      <t>ショウライ</t>
    </rPh>
    <rPh sb="2" eb="4">
      <t>フタン</t>
    </rPh>
    <rPh sb="4" eb="6">
      <t>ヒリツ</t>
    </rPh>
    <rPh sb="7" eb="9">
      <t>ルイジ</t>
    </rPh>
    <rPh sb="9" eb="11">
      <t>ダンタイ</t>
    </rPh>
    <rPh sb="12" eb="14">
      <t>ヒカク</t>
    </rPh>
    <rPh sb="16" eb="17">
      <t>タカ</t>
    </rPh>
    <rPh sb="22" eb="24">
      <t>ジッシツ</t>
    </rPh>
    <rPh sb="24" eb="26">
      <t>コウサイ</t>
    </rPh>
    <rPh sb="26" eb="27">
      <t>ヒ</t>
    </rPh>
    <rPh sb="27" eb="29">
      <t>ヒリツ</t>
    </rPh>
    <rPh sb="30" eb="31">
      <t>ヒク</t>
    </rPh>
    <rPh sb="39" eb="41">
      <t>トシ</t>
    </rPh>
    <rPh sb="41" eb="43">
      <t>ケイカク</t>
    </rPh>
    <rPh sb="43" eb="45">
      <t>ドウロ</t>
    </rPh>
    <rPh sb="46" eb="48">
      <t>セイビ</t>
    </rPh>
    <rPh sb="49" eb="52">
      <t>モリグチシ</t>
    </rPh>
    <rPh sb="52" eb="54">
      <t>ガッコウ</t>
    </rPh>
    <rPh sb="54" eb="56">
      <t>キボ</t>
    </rPh>
    <rPh sb="56" eb="57">
      <t>トウ</t>
    </rPh>
    <rPh sb="57" eb="60">
      <t>テキセイカ</t>
    </rPh>
    <rPh sb="60" eb="62">
      <t>キホン</t>
    </rPh>
    <rPh sb="62" eb="64">
      <t>ホウシン</t>
    </rPh>
    <rPh sb="65" eb="66">
      <t>モト</t>
    </rPh>
    <rPh sb="68" eb="71">
      <t>ショウガッコウ</t>
    </rPh>
    <rPh sb="72" eb="74">
      <t>トウゴウ</t>
    </rPh>
    <rPh sb="84" eb="86">
      <t>ソウテイ</t>
    </rPh>
    <rPh sb="92" eb="94">
      <t>チホウ</t>
    </rPh>
    <rPh sb="94" eb="95">
      <t>サイ</t>
    </rPh>
    <rPh sb="96" eb="98">
      <t>ザンダカ</t>
    </rPh>
    <rPh sb="99" eb="101">
      <t>ゾウカ</t>
    </rPh>
    <rPh sb="101" eb="103">
      <t>ケイコウ</t>
    </rPh>
    <rPh sb="109" eb="111">
      <t>コンゴ</t>
    </rPh>
    <rPh sb="112" eb="114">
      <t>ショウライ</t>
    </rPh>
    <rPh sb="114" eb="116">
      <t>フタン</t>
    </rPh>
    <rPh sb="116" eb="118">
      <t>ヒリツ</t>
    </rPh>
    <rPh sb="119" eb="121">
      <t>ジッシツ</t>
    </rPh>
    <rPh sb="121" eb="123">
      <t>コウサイ</t>
    </rPh>
    <rPh sb="123" eb="124">
      <t>ヒ</t>
    </rPh>
    <rPh sb="124" eb="126">
      <t>ヒリツ</t>
    </rPh>
    <rPh sb="129" eb="131">
      <t>ジョウショウ</t>
    </rPh>
    <rPh sb="138" eb="139">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</si>
</sst>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xf numFmtId="0" fontId="31" fillId="0" borderId="0">
      <alignment vertical="center"/>
    </xf>
  </cellStyleXfs>
  <cellXfs count="126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9" fillId="0" borderId="98" xfId="38" applyFont="1" applyBorder="1" applyAlignment="1" applyProtection="1">
      <alignment horizontal="left" vertical="center" wrapText="1"/>
      <protection locked="0"/>
    </xf>
    <xf numFmtId="0" fontId="29" fillId="0" borderId="99" xfId="38" applyFont="1" applyBorder="1" applyAlignment="1" applyProtection="1">
      <alignment horizontal="left" vertical="center" wrapText="1"/>
      <protection locked="0"/>
    </xf>
    <xf numFmtId="0" fontId="2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29" fillId="0" borderId="112" xfId="38" applyFont="1" applyBorder="1" applyAlignment="1" applyProtection="1">
      <alignment horizontal="left" vertical="center" wrapText="1"/>
      <protection locked="0"/>
    </xf>
    <xf numFmtId="0" fontId="29" fillId="0" borderId="113" xfId="38" applyFont="1" applyBorder="1" applyAlignment="1" applyProtection="1">
      <alignment horizontal="left" vertical="center" wrapText="1"/>
      <protection locked="0"/>
    </xf>
    <xf numFmtId="0" fontId="2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7" fillId="8" borderId="112" xfId="30" applyFont="1" applyFill="1" applyBorder="1" applyAlignment="1" applyProtection="1">
      <alignment horizontal="left" vertical="center" wrapText="1" shrinkToFit="1"/>
      <protection locked="0"/>
    </xf>
    <xf numFmtId="0" fontId="27" fillId="8" borderId="113" xfId="30" applyFont="1" applyFill="1" applyBorder="1" applyAlignment="1" applyProtection="1">
      <alignment horizontal="left" vertical="center" shrinkToFit="1"/>
      <protection locked="0"/>
    </xf>
    <xf numFmtId="0" fontId="27" fillId="8" borderId="114" xfId="30" applyFont="1" applyFill="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 7"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1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58051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12980</c:v>
                </c:pt>
                <c:pt idx="1">
                  <c:v>13096</c:v>
                </c:pt>
                <c:pt idx="2">
                  <c:v>49556</c:v>
                </c:pt>
                <c:pt idx="3">
                  <c:v>80856</c:v>
                </c:pt>
                <c:pt idx="4">
                  <c:v>48077</c:v>
                </c:pt>
              </c:numCache>
            </c:numRef>
          </c:val>
          <c:smooth val="0"/>
        </c:ser>
        <c:dLbls>
          <c:showLegendKey val="0"/>
          <c:showVal val="0"/>
          <c:showCatName val="0"/>
          <c:showSerName val="0"/>
          <c:showPercent val="0"/>
          <c:showBubbleSize val="0"/>
        </c:dLbls>
        <c:marker val="1"/>
        <c:smooth val="0"/>
        <c:axId val="94326784"/>
        <c:axId val="94328704"/>
      </c:lineChart>
      <c:catAx>
        <c:axId val="94326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28704"/>
        <c:crosses val="autoZero"/>
        <c:auto val="1"/>
        <c:lblAlgn val="ctr"/>
        <c:lblOffset val="100"/>
        <c:tickLblSkip val="1"/>
        <c:tickMarkSkip val="1"/>
        <c:noMultiLvlLbl val="0"/>
      </c:catAx>
      <c:valAx>
        <c:axId val="9432870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11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32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c:v>
                </c:pt>
                <c:pt idx="1">
                  <c:v>3.2</c:v>
                </c:pt>
                <c:pt idx="2">
                  <c:v>5.38</c:v>
                </c:pt>
                <c:pt idx="3">
                  <c:v>3.38</c:v>
                </c:pt>
                <c:pt idx="4">
                  <c:v>6.15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0.14000000000000001</c:v>
                </c:pt>
                <c:pt idx="1">
                  <c:v>0.81</c:v>
                </c:pt>
                <c:pt idx="2">
                  <c:v>2.48</c:v>
                </c:pt>
                <c:pt idx="3">
                  <c:v>3.78</c:v>
                </c:pt>
                <c:pt idx="4">
                  <c:v>5.63</c:v>
                </c:pt>
              </c:numCache>
            </c:numRef>
          </c:val>
        </c:ser>
        <c:dLbls>
          <c:showLegendKey val="0"/>
          <c:showVal val="0"/>
          <c:showCatName val="0"/>
          <c:showSerName val="0"/>
          <c:showPercent val="0"/>
          <c:showBubbleSize val="0"/>
        </c:dLbls>
        <c:gapWidth val="250"/>
        <c:overlap val="100"/>
        <c:axId val="106942464"/>
        <c:axId val="1069443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0.2</c:v>
                </c:pt>
                <c:pt idx="1">
                  <c:v>1.91</c:v>
                </c:pt>
                <c:pt idx="2">
                  <c:v>2.2000000000000002</c:v>
                </c:pt>
                <c:pt idx="3">
                  <c:v>-3.86</c:v>
                </c:pt>
                <c:pt idx="4">
                  <c:v>2.83</c:v>
                </c:pt>
              </c:numCache>
            </c:numRef>
          </c:val>
          <c:smooth val="0"/>
        </c:ser>
        <c:dLbls>
          <c:showLegendKey val="0"/>
          <c:showVal val="0"/>
          <c:showCatName val="0"/>
          <c:showSerName val="0"/>
          <c:showPercent val="0"/>
          <c:showBubbleSize val="0"/>
        </c:dLbls>
        <c:marker val="1"/>
        <c:smooth val="0"/>
        <c:axId val="106942464"/>
        <c:axId val="106944384"/>
      </c:lineChart>
      <c:catAx>
        <c:axId val="10694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944384"/>
        <c:crosses val="autoZero"/>
        <c:auto val="1"/>
        <c:lblAlgn val="ctr"/>
        <c:lblOffset val="100"/>
        <c:tickLblSkip val="1"/>
        <c:tickMarkSkip val="1"/>
        <c:noMultiLvlLbl val="0"/>
      </c:catAx>
      <c:valAx>
        <c:axId val="106944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4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2.4500000000000002</c:v>
                </c:pt>
                <c:pt idx="2">
                  <c:v>#N/A</c:v>
                </c:pt>
                <c:pt idx="3">
                  <c:v>1.8</c:v>
                </c:pt>
                <c:pt idx="4">
                  <c:v>#N/A</c:v>
                </c:pt>
                <c:pt idx="5">
                  <c:v>2.23</c:v>
                </c:pt>
                <c:pt idx="6">
                  <c:v>#N/A</c:v>
                </c:pt>
                <c:pt idx="7">
                  <c:v>4.6500000000000004</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特別会計後期高齢者医療事業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0.05</c:v>
                </c:pt>
                <c:pt idx="4">
                  <c:v>#N/A</c:v>
                </c:pt>
                <c:pt idx="5">
                  <c:v>0.1</c:v>
                </c:pt>
                <c:pt idx="6">
                  <c:v>#N/A</c:v>
                </c:pt>
                <c:pt idx="7">
                  <c:v>7.0000000000000007E-2</c:v>
                </c:pt>
                <c:pt idx="8">
                  <c:v>#N/A</c:v>
                </c:pt>
                <c:pt idx="9">
                  <c:v>0.08</c:v>
                </c:pt>
              </c:numCache>
            </c:numRef>
          </c:val>
        </c:ser>
        <c:ser>
          <c:idx val="6"/>
          <c:order val="6"/>
          <c:tx>
            <c:strRef>
              <c:f>データシート!$A$33</c:f>
              <c:strCache>
                <c:ptCount val="1"/>
                <c:pt idx="0">
                  <c:v>特別会計国民健康保険事業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4.7</c:v>
                </c:pt>
                <c:pt idx="1">
                  <c:v>#N/A</c:v>
                </c:pt>
                <c:pt idx="2">
                  <c:v>1.05</c:v>
                </c:pt>
                <c:pt idx="3">
                  <c:v>#N/A</c:v>
                </c:pt>
                <c:pt idx="4">
                  <c:v>#N/A</c:v>
                </c:pt>
                <c:pt idx="5">
                  <c:v>0.72</c:v>
                </c:pt>
                <c:pt idx="6">
                  <c:v>#N/A</c:v>
                </c:pt>
                <c:pt idx="7">
                  <c:v>2.3199999999999998</c:v>
                </c:pt>
                <c:pt idx="8">
                  <c:v>#N/A</c:v>
                </c:pt>
                <c:pt idx="9">
                  <c:v>2.52</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4.03</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2.34</c:v>
                </c:pt>
                <c:pt idx="2">
                  <c:v>#N/A</c:v>
                </c:pt>
                <c:pt idx="3">
                  <c:v>3.24</c:v>
                </c:pt>
                <c:pt idx="4">
                  <c:v>#N/A</c:v>
                </c:pt>
                <c:pt idx="5">
                  <c:v>4.2300000000000004</c:v>
                </c:pt>
                <c:pt idx="6">
                  <c:v>#N/A</c:v>
                </c:pt>
                <c:pt idx="7">
                  <c:v>4.45</c:v>
                </c:pt>
                <c:pt idx="8">
                  <c:v>#N/A</c:v>
                </c:pt>
                <c:pt idx="9">
                  <c:v>4.8600000000000003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1.29</c:v>
                </c:pt>
                <c:pt idx="2">
                  <c:v>#N/A</c:v>
                </c:pt>
                <c:pt idx="3">
                  <c:v>3.19</c:v>
                </c:pt>
                <c:pt idx="4">
                  <c:v>#N/A</c:v>
                </c:pt>
                <c:pt idx="5">
                  <c:v>5.37</c:v>
                </c:pt>
                <c:pt idx="6">
                  <c:v>#N/A</c:v>
                </c:pt>
                <c:pt idx="7">
                  <c:v>3.38</c:v>
                </c:pt>
                <c:pt idx="8">
                  <c:v>#N/A</c:v>
                </c:pt>
                <c:pt idx="9">
                  <c:v>6.14</c:v>
                </c:pt>
              </c:numCache>
            </c:numRef>
          </c:val>
        </c:ser>
        <c:dLbls>
          <c:showLegendKey val="0"/>
          <c:showVal val="0"/>
          <c:showCatName val="0"/>
          <c:showSerName val="0"/>
          <c:showPercent val="0"/>
          <c:showBubbleSize val="0"/>
        </c:dLbls>
        <c:gapWidth val="150"/>
        <c:overlap val="100"/>
        <c:axId val="107362176"/>
        <c:axId val="107363712"/>
      </c:barChart>
      <c:catAx>
        <c:axId val="107362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63712"/>
        <c:crosses val="autoZero"/>
        <c:auto val="1"/>
        <c:lblAlgn val="ctr"/>
        <c:lblOffset val="100"/>
        <c:tickLblSkip val="1"/>
        <c:tickMarkSkip val="1"/>
        <c:noMultiLvlLbl val="0"/>
      </c:catAx>
      <c:valAx>
        <c:axId val="10736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621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8E-2"/>
          <c:y val="8.7976539589442848E-2"/>
          <c:w val="0.90356317136844067"/>
          <c:h val="0.6392961876832865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4726</c:v>
                </c:pt>
                <c:pt idx="5">
                  <c:v>4568</c:v>
                </c:pt>
                <c:pt idx="8">
                  <c:v>4439</c:v>
                </c:pt>
                <c:pt idx="11">
                  <c:v>4711</c:v>
                </c:pt>
                <c:pt idx="14">
                  <c:v>4331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16</c:v>
                </c:pt>
                <c:pt idx="3">
                  <c:v>6</c:v>
                </c:pt>
                <c:pt idx="6">
                  <c:v>6</c:v>
                </c:pt>
                <c:pt idx="9">
                  <c:v>4</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30</c:v>
                </c:pt>
                <c:pt idx="3">
                  <c:v>32</c:v>
                </c:pt>
                <c:pt idx="6">
                  <c:v>46</c:v>
                </c:pt>
                <c:pt idx="9">
                  <c:v>62</c:v>
                </c:pt>
                <c:pt idx="12">
                  <c:v>117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1251</c:v>
                </c:pt>
                <c:pt idx="3">
                  <c:v>1107</c:v>
                </c:pt>
                <c:pt idx="6">
                  <c:v>1008</c:v>
                </c:pt>
                <c:pt idx="9">
                  <c:v>1122</c:v>
                </c:pt>
                <c:pt idx="12">
                  <c:v>765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5566</c:v>
                </c:pt>
                <c:pt idx="3">
                  <c:v>5623</c:v>
                </c:pt>
                <c:pt idx="6">
                  <c:v>5615</c:v>
                </c:pt>
                <c:pt idx="9">
                  <c:v>5244</c:v>
                </c:pt>
                <c:pt idx="12">
                  <c:v>5338</c:v>
                </c:pt>
              </c:numCache>
            </c:numRef>
          </c:val>
        </c:ser>
        <c:dLbls>
          <c:showLegendKey val="0"/>
          <c:showVal val="0"/>
          <c:showCatName val="0"/>
          <c:showSerName val="0"/>
          <c:showPercent val="0"/>
          <c:showBubbleSize val="0"/>
        </c:dLbls>
        <c:gapWidth val="100"/>
        <c:overlap val="100"/>
        <c:axId val="2544384"/>
        <c:axId val="2546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2137</c:v>
                </c:pt>
                <c:pt idx="2">
                  <c:v>#N/A</c:v>
                </c:pt>
                <c:pt idx="3">
                  <c:v>#N/A</c:v>
                </c:pt>
                <c:pt idx="4">
                  <c:v>2200</c:v>
                </c:pt>
                <c:pt idx="5">
                  <c:v>#N/A</c:v>
                </c:pt>
                <c:pt idx="6">
                  <c:v>#N/A</c:v>
                </c:pt>
                <c:pt idx="7">
                  <c:v>2236</c:v>
                </c:pt>
                <c:pt idx="8">
                  <c:v>#N/A</c:v>
                </c:pt>
                <c:pt idx="9">
                  <c:v>#N/A</c:v>
                </c:pt>
                <c:pt idx="10">
                  <c:v>1721</c:v>
                </c:pt>
                <c:pt idx="11">
                  <c:v>#N/A</c:v>
                </c:pt>
                <c:pt idx="12">
                  <c:v>#N/A</c:v>
                </c:pt>
                <c:pt idx="13">
                  <c:v>1889</c:v>
                </c:pt>
                <c:pt idx="14">
                  <c:v>#N/A</c:v>
                </c:pt>
              </c:numCache>
            </c:numRef>
          </c:val>
          <c:smooth val="0"/>
        </c:ser>
        <c:dLbls>
          <c:showLegendKey val="0"/>
          <c:showVal val="0"/>
          <c:showCatName val="0"/>
          <c:showSerName val="0"/>
          <c:showPercent val="0"/>
          <c:showBubbleSize val="0"/>
        </c:dLbls>
        <c:marker val="1"/>
        <c:smooth val="0"/>
        <c:axId val="2544384"/>
        <c:axId val="2546304"/>
      </c:lineChart>
      <c:catAx>
        <c:axId val="25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46304"/>
        <c:crosses val="autoZero"/>
        <c:auto val="1"/>
        <c:lblAlgn val="ctr"/>
        <c:lblOffset val="100"/>
        <c:tickLblSkip val="1"/>
        <c:tickMarkSkip val="1"/>
        <c:noMultiLvlLbl val="0"/>
      </c:catAx>
      <c:valAx>
        <c:axId val="254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29"/>
          <c:h val="0.589182127738552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34353</c:v>
                </c:pt>
                <c:pt idx="5">
                  <c:v>38398</c:v>
                </c:pt>
                <c:pt idx="8">
                  <c:v>38330</c:v>
                </c:pt>
                <c:pt idx="11">
                  <c:v>39740</c:v>
                </c:pt>
                <c:pt idx="14">
                  <c:v>41559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12124</c:v>
                </c:pt>
                <c:pt idx="5">
                  <c:v>10963</c:v>
                </c:pt>
                <c:pt idx="8">
                  <c:v>10619</c:v>
                </c:pt>
                <c:pt idx="11">
                  <c:v>10416</c:v>
                </c:pt>
                <c:pt idx="14">
                  <c:v>9301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999</c:v>
                </c:pt>
                <c:pt idx="5">
                  <c:v>1740</c:v>
                </c:pt>
                <c:pt idx="8">
                  <c:v>2961</c:v>
                </c:pt>
                <c:pt idx="11">
                  <c:v>4481</c:v>
                </c:pt>
                <c:pt idx="14">
                  <c:v>5349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3719</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9619</c:v>
                </c:pt>
                <c:pt idx="3">
                  <c:v>8818</c:v>
                </c:pt>
                <c:pt idx="6">
                  <c:v>8164</c:v>
                </c:pt>
                <c:pt idx="9">
                  <c:v>7214</c:v>
                </c:pt>
                <c:pt idx="12">
                  <c:v>6496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293</c:v>
                </c:pt>
                <c:pt idx="3">
                  <c:v>491</c:v>
                </c:pt>
                <c:pt idx="6">
                  <c:v>738</c:v>
                </c:pt>
                <c:pt idx="9">
                  <c:v>705</c:v>
                </c:pt>
                <c:pt idx="12">
                  <c:v>661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9624</c:v>
                </c:pt>
                <c:pt idx="3">
                  <c:v>8849</c:v>
                </c:pt>
                <c:pt idx="6">
                  <c:v>8752</c:v>
                </c:pt>
                <c:pt idx="9">
                  <c:v>8722</c:v>
                </c:pt>
                <c:pt idx="12">
                  <c:v>7898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47309</c:v>
                </c:pt>
                <c:pt idx="3">
                  <c:v>50352</c:v>
                </c:pt>
                <c:pt idx="6">
                  <c:v>53210</c:v>
                </c:pt>
                <c:pt idx="9">
                  <c:v>58835</c:v>
                </c:pt>
                <c:pt idx="12">
                  <c:v>61343</c:v>
                </c:pt>
              </c:numCache>
            </c:numRef>
          </c:val>
        </c:ser>
        <c:dLbls>
          <c:showLegendKey val="0"/>
          <c:showVal val="0"/>
          <c:showCatName val="0"/>
          <c:showSerName val="0"/>
          <c:showPercent val="0"/>
          <c:showBubbleSize val="0"/>
        </c:dLbls>
        <c:gapWidth val="100"/>
        <c:overlap val="100"/>
        <c:axId val="100548992"/>
        <c:axId val="100550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23088</c:v>
                </c:pt>
                <c:pt idx="2">
                  <c:v>#N/A</c:v>
                </c:pt>
                <c:pt idx="3">
                  <c:v>#N/A</c:v>
                </c:pt>
                <c:pt idx="4">
                  <c:v>17410</c:v>
                </c:pt>
                <c:pt idx="5">
                  <c:v>#N/A</c:v>
                </c:pt>
                <c:pt idx="6">
                  <c:v>#N/A</c:v>
                </c:pt>
                <c:pt idx="7">
                  <c:v>18955</c:v>
                </c:pt>
                <c:pt idx="8">
                  <c:v>#N/A</c:v>
                </c:pt>
                <c:pt idx="9">
                  <c:v>#N/A</c:v>
                </c:pt>
                <c:pt idx="10">
                  <c:v>20840</c:v>
                </c:pt>
                <c:pt idx="11">
                  <c:v>#N/A</c:v>
                </c:pt>
                <c:pt idx="12">
                  <c:v>#N/A</c:v>
                </c:pt>
                <c:pt idx="13">
                  <c:v>20189</c:v>
                </c:pt>
                <c:pt idx="14">
                  <c:v>#N/A</c:v>
                </c:pt>
              </c:numCache>
            </c:numRef>
          </c:val>
          <c:smooth val="0"/>
        </c:ser>
        <c:dLbls>
          <c:showLegendKey val="0"/>
          <c:showVal val="0"/>
          <c:showCatName val="0"/>
          <c:showSerName val="0"/>
          <c:showPercent val="0"/>
          <c:showBubbleSize val="0"/>
        </c:dLbls>
        <c:marker val="1"/>
        <c:smooth val="0"/>
        <c:axId val="100548992"/>
        <c:axId val="100550912"/>
      </c:lineChart>
      <c:catAx>
        <c:axId val="10054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550912"/>
        <c:crosses val="autoZero"/>
        <c:auto val="1"/>
        <c:lblAlgn val="ctr"/>
        <c:lblOffset val="100"/>
        <c:tickLblSkip val="1"/>
        <c:tickMarkSkip val="1"/>
        <c:noMultiLvlLbl val="0"/>
      </c:catAx>
      <c:valAx>
        <c:axId val="100550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4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4"/>
          <c:y val="4.9232005384860722E-2"/>
          <c:w val="0.84484011943744153"/>
          <c:h val="0.77957208266474864"/>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 '!$K$53:$O$53</c:f>
              <c:numCache>
                <c:formatCode>#,##0.0;"▲ "#,##0.0</c:formatCode>
                <c:ptCount val="5"/>
              </c:numCache>
            </c:numRef>
          </c:xVal>
          <c:yVal>
            <c:numRef>
              <c:f>'公会計指標分析・財政指標組合せ分析表 '!$K$51:$O$51</c:f>
              <c:numCache>
                <c:formatCode>#,##0.0;"▲ "#,##0.0</c:formatCode>
                <c:ptCount val="5"/>
              </c:numCache>
            </c:numRef>
          </c:yVal>
          <c:smooth val="0"/>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 '!$L$50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 '!$M$50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 '!$N$50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 '!$O$50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 '!$K$57:$O$57</c:f>
              <c:numCache>
                <c:formatCode>#,##0.0;"▲ "#,##0.0</c:formatCode>
                <c:ptCount val="5"/>
              </c:numCache>
            </c:numRef>
          </c:xVal>
          <c:yVal>
            <c:numRef>
              <c:f>'公会計指標分析・財政指標組合せ分析表 '!$K$55:$O$55</c:f>
              <c:numCache>
                <c:formatCode>#,##0.0;"▲ "#,##0.0</c:formatCode>
                <c:ptCount val="5"/>
              </c:numCache>
            </c:numRef>
          </c:yVal>
          <c:smooth val="0"/>
        </c:ser>
        <c:dLbls>
          <c:showLegendKey val="0"/>
          <c:showVal val="0"/>
          <c:showCatName val="0"/>
          <c:showSerName val="0"/>
          <c:showPercent val="0"/>
          <c:showBubbleSize val="0"/>
        </c:dLbls>
        <c:axId val="108141184"/>
        <c:axId val="108163840"/>
      </c:scatterChart>
      <c:valAx>
        <c:axId val="108141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23"/>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163840"/>
        <c:crosses val="autoZero"/>
        <c:crossBetween val="midCat"/>
      </c:valAx>
      <c:valAx>
        <c:axId val="108163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14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4"/>
          <c:y val="4.7118521949462283E-2"/>
          <c:w val="0.84704431781868639"/>
          <c:h val="0.77933782786955563"/>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 '!$K$72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 '!$L$72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 '!$M$72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 '!$N$72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 '!$O$72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 '!$K$75:$O$75</c:f>
              <c:numCache>
                <c:formatCode>#,##0.0;"▲ "#,##0.0</c:formatCode>
                <c:ptCount val="5"/>
                <c:pt idx="0">
                  <c:v>7.7</c:v>
                </c:pt>
                <c:pt idx="1">
                  <c:v>8.1999999999999993</c:v>
                </c:pt>
                <c:pt idx="2">
                  <c:v>8.1</c:v>
                </c:pt>
                <c:pt idx="3">
                  <c:v>7.6</c:v>
                </c:pt>
                <c:pt idx="4">
                  <c:v>7.1</c:v>
                </c:pt>
              </c:numCache>
            </c:numRef>
          </c:xVal>
          <c:yVal>
            <c:numRef>
              <c:f>'公会計指標分析・財政指標組合せ分析表 '!$K$73:$O$73</c:f>
              <c:numCache>
                <c:formatCode>#,##0.0;"▲ "#,##0.0</c:formatCode>
                <c:ptCount val="5"/>
                <c:pt idx="0">
                  <c:v>86.9</c:v>
                </c:pt>
                <c:pt idx="1">
                  <c:v>64.900000000000006</c:v>
                </c:pt>
                <c:pt idx="2">
                  <c:v>70.400000000000006</c:v>
                </c:pt>
                <c:pt idx="3">
                  <c:v>76.7</c:v>
                </c:pt>
                <c:pt idx="4">
                  <c:v>72.599999999999994</c:v>
                </c:pt>
              </c:numCache>
            </c:numRef>
          </c:yVal>
          <c:smooth val="0"/>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 '!$L$72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 '!$M$72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 '!$N$72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 '!$O$72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 '!$K$79:$O$79</c:f>
              <c:numCache>
                <c:formatCode>#,##0.0;"▲ "#,##0.0</c:formatCode>
                <c:ptCount val="5"/>
                <c:pt idx="0">
                  <c:v>9.3000000000000007</c:v>
                </c:pt>
                <c:pt idx="1">
                  <c:v>8.5</c:v>
                </c:pt>
                <c:pt idx="2">
                  <c:v>7.9</c:v>
                </c:pt>
                <c:pt idx="3">
                  <c:v>7.1</c:v>
                </c:pt>
                <c:pt idx="4">
                  <c:v>7.2</c:v>
                </c:pt>
              </c:numCache>
            </c:numRef>
          </c:xVal>
          <c:yVal>
            <c:numRef>
              <c:f>'公会計指標分析・財政指標組合せ分析表 '!$K$77:$O$77</c:f>
              <c:numCache>
                <c:formatCode>#,##0.0;"▲ "#,##0.0</c:formatCode>
                <c:ptCount val="5"/>
                <c:pt idx="0">
                  <c:v>55.5</c:v>
                </c:pt>
                <c:pt idx="1">
                  <c:v>46.1</c:v>
                </c:pt>
                <c:pt idx="2">
                  <c:v>37.6</c:v>
                </c:pt>
                <c:pt idx="3">
                  <c:v>33.799999999999997</c:v>
                </c:pt>
                <c:pt idx="4">
                  <c:v>34.9</c:v>
                </c:pt>
              </c:numCache>
            </c:numRef>
          </c:yVal>
          <c:smooth val="0"/>
        </c:ser>
        <c:dLbls>
          <c:showLegendKey val="0"/>
          <c:showVal val="0"/>
          <c:showCatName val="0"/>
          <c:showSerName val="0"/>
          <c:showPercent val="0"/>
          <c:showBubbleSize val="0"/>
        </c:dLbls>
        <c:axId val="108201856"/>
        <c:axId val="108228608"/>
      </c:scatterChart>
      <c:valAx>
        <c:axId val="108201856"/>
        <c:scaling>
          <c:orientation val="minMax"/>
          <c:max val="9.5"/>
          <c:min val="6.9"/>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228608"/>
        <c:crosses val="autoZero"/>
        <c:crossBetween val="midCat"/>
      </c:valAx>
      <c:valAx>
        <c:axId val="108228608"/>
        <c:scaling>
          <c:orientation val="minMax"/>
          <c:max val="96"/>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8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2018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56" l="0.70000000000000051" r="0.70000000000000051" t="0.75000000000000056" header="0.30000000000000027" footer="0.30000000000000027"/>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年度の元利償還金については、公債費が減少しているが、公債費のうち繰上償還額及び借換債を財源として償還した額が公債費よりも大きく減少していることから、前年度に比べ</a:t>
          </a:r>
          <a:r>
            <a:rPr kumimoji="1" lang="en-US" altLang="ja-JP" sz="1300">
              <a:solidFill>
                <a:schemeClr val="dk1"/>
              </a:solidFill>
              <a:latin typeface="+mn-ea"/>
              <a:ea typeface="+mn-ea"/>
              <a:cs typeface="+mn-cs"/>
            </a:rPr>
            <a:t>94</a:t>
          </a:r>
          <a:r>
            <a:rPr kumimoji="1" lang="ja-JP" altLang="en-US" sz="1300">
              <a:solidFill>
                <a:schemeClr val="dk1"/>
              </a:solidFill>
              <a:latin typeface="+mn-ea"/>
              <a:ea typeface="+mn-ea"/>
              <a:cs typeface="+mn-cs"/>
            </a:rPr>
            <a:t>百万円増加している。また、歳入公債費等が</a:t>
          </a:r>
          <a:r>
            <a:rPr kumimoji="1" lang="en-US" altLang="ja-JP" sz="1300">
              <a:solidFill>
                <a:schemeClr val="dk1"/>
              </a:solidFill>
              <a:latin typeface="+mn-ea"/>
              <a:ea typeface="+mn-ea"/>
              <a:cs typeface="+mn-cs"/>
            </a:rPr>
            <a:t>380</a:t>
          </a:r>
          <a:r>
            <a:rPr kumimoji="1" lang="ja-JP" altLang="en-US" sz="1300">
              <a:solidFill>
                <a:schemeClr val="dk1"/>
              </a:solidFill>
              <a:latin typeface="+mn-ea"/>
              <a:ea typeface="+mn-ea"/>
              <a:cs typeface="+mn-cs"/>
            </a:rPr>
            <a:t>百万円減となっており、実質公債費比率の分子は前年度に比べ</a:t>
          </a:r>
          <a:r>
            <a:rPr kumimoji="1" lang="en-US" altLang="ja-JP" sz="1300">
              <a:solidFill>
                <a:schemeClr val="dk1"/>
              </a:solidFill>
              <a:latin typeface="+mn-ea"/>
              <a:ea typeface="+mn-ea"/>
              <a:cs typeface="+mn-cs"/>
            </a:rPr>
            <a:t>168</a:t>
          </a:r>
          <a:r>
            <a:rPr kumimoji="1" lang="ja-JP" altLang="en-US" sz="1300">
              <a:solidFill>
                <a:schemeClr val="dk1"/>
              </a:solidFill>
              <a:latin typeface="+mn-ea"/>
              <a:ea typeface="+mn-ea"/>
              <a:cs typeface="+mn-cs"/>
            </a:rPr>
            <a:t>百万円の増となっている。早期健全化基準未満ではあるが、今後とも適切な市債発行に努め、比率の更なる改善を図る。</a:t>
          </a:r>
          <a:endParaRPr lang="ja-JP" altLang="en-US" sz="1300">
            <a:solidFill>
              <a:schemeClr val="dk1"/>
            </a:solidFill>
            <a:latin typeface="+mn-ea"/>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ea"/>
              <a:ea typeface="+mn-ea"/>
              <a:cs typeface="+mn-cs"/>
            </a:rPr>
            <a:t>　一般会計等に係る地方債の現在高が増加しているものの、充当可能基金や基準財政需要額算入見込額が増加しているため、将来負担比率の分子は前年度と比べ</a:t>
          </a:r>
          <a:r>
            <a:rPr kumimoji="1" lang="en-US" altLang="ja-JP" sz="1300">
              <a:solidFill>
                <a:schemeClr val="dk1"/>
              </a:solidFill>
              <a:latin typeface="+mn-ea"/>
              <a:ea typeface="+mn-ea"/>
              <a:cs typeface="+mn-cs"/>
            </a:rPr>
            <a:t>651</a:t>
          </a:r>
          <a:r>
            <a:rPr kumimoji="1" lang="ja-JP" altLang="en-US" sz="1300">
              <a:solidFill>
                <a:schemeClr val="dk1"/>
              </a:solidFill>
              <a:latin typeface="+mn-ea"/>
              <a:ea typeface="+mn-ea"/>
              <a:cs typeface="+mn-cs"/>
            </a:rPr>
            <a:t>百万円減少となっている。今後とも適切な市債発行に努め、後年度への負担軽減を図る。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144,615
142,254
12.71
62,949,023
60,818,657
1,910,359
31,087,985
61,343,321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72.6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144,615
142,254
12.71
62,949,023
60,818,657
1,910,359
31,087,985
61,343,321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144,615
142,254
12.71
62,949,023
60,818,657
1,910,359
31,087,985
61,343,321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144,615
142,254
12.71
62,949,023
60,818,657
1,910,359
31,087,985
61,343,321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平成</a:t>
          </a:r>
          <a:r>
            <a:rPr kumimoji="1" lang="en-US" altLang="ja-JP" sz="1300">
              <a:latin typeface="+mn-ea"/>
              <a:ea typeface="+mn-ea"/>
            </a:rPr>
            <a:t>27</a:t>
          </a:r>
          <a:r>
            <a:rPr kumimoji="1" lang="ja-JP" altLang="en-US" sz="1300">
              <a:latin typeface="+mn-ea"/>
              <a:ea typeface="+mn-ea"/>
            </a:rPr>
            <a:t>年度の財政力指数は</a:t>
          </a:r>
          <a:r>
            <a:rPr kumimoji="1" lang="en-US" altLang="ja-JP" sz="1300">
              <a:latin typeface="+mn-ea"/>
              <a:ea typeface="+mn-ea"/>
            </a:rPr>
            <a:t>0.74</a:t>
          </a:r>
          <a:r>
            <a:rPr kumimoji="1" lang="ja-JP" altLang="en-US" sz="1300">
              <a:latin typeface="+mn-ea"/>
              <a:ea typeface="+mn-ea"/>
            </a:rPr>
            <a:t>であり、地方消費税交付金に係る基準額の増加などにより基準財政収入額は</a:t>
          </a:r>
          <a:r>
            <a:rPr kumimoji="1" lang="ja-JP" altLang="en-US" sz="1300">
              <a:solidFill>
                <a:schemeClr val="dk1"/>
              </a:solidFill>
              <a:latin typeface="+mn-ea"/>
              <a:ea typeface="+mn-ea"/>
              <a:cs typeface="+mn-cs"/>
            </a:rPr>
            <a:t>増加（</a:t>
          </a:r>
          <a:r>
            <a:rPr kumimoji="1" lang="en-US" altLang="ja-JP" sz="1300">
              <a:solidFill>
                <a:schemeClr val="dk1"/>
              </a:solidFill>
              <a:latin typeface="+mn-ea"/>
              <a:ea typeface="+mn-ea"/>
              <a:cs typeface="+mn-cs"/>
            </a:rPr>
            <a:t>497</a:t>
          </a:r>
          <a:r>
            <a:rPr kumimoji="1" lang="ja-JP" altLang="en-US" sz="1300">
              <a:solidFill>
                <a:schemeClr val="dk1"/>
              </a:solidFill>
              <a:latin typeface="+mn-ea"/>
              <a:ea typeface="+mn-ea"/>
              <a:cs typeface="+mn-cs"/>
            </a:rPr>
            <a:t>百万円）した</a:t>
          </a:r>
          <a:r>
            <a:rPr kumimoji="1" lang="ja-JP" altLang="en-US" sz="1300">
              <a:latin typeface="+mn-ea"/>
              <a:ea typeface="+mn-ea"/>
            </a:rPr>
            <a:t>が、生活保護費にかかる需要額の増加などにより基準財政需要額も増加（</a:t>
          </a:r>
          <a:r>
            <a:rPr kumimoji="1" lang="en-US" altLang="ja-JP" sz="1300">
              <a:latin typeface="+mn-ea"/>
              <a:ea typeface="+mn-ea"/>
            </a:rPr>
            <a:t>1</a:t>
          </a:r>
          <a:r>
            <a:rPr kumimoji="1" lang="en-US" altLang="ja-JP" sz="1300">
              <a:solidFill>
                <a:schemeClr val="dk1"/>
              </a:solidFill>
              <a:latin typeface="+mn-ea"/>
              <a:ea typeface="+mn-ea"/>
              <a:cs typeface="+mn-cs"/>
            </a:rPr>
            <a:t>,033</a:t>
          </a:r>
          <a:r>
            <a:rPr kumimoji="1" lang="ja-JP" altLang="en-US" sz="1300">
              <a:solidFill>
                <a:schemeClr val="dk1"/>
              </a:solidFill>
              <a:latin typeface="+mn-ea"/>
              <a:ea typeface="+mn-ea"/>
              <a:cs typeface="+mn-cs"/>
            </a:rPr>
            <a:t>百万円）</a:t>
          </a:r>
          <a:r>
            <a:rPr kumimoji="1" lang="ja-JP" altLang="en-US" sz="1300">
              <a:latin typeface="+mn-ea"/>
              <a:ea typeface="+mn-ea"/>
            </a:rPr>
            <a:t>しているため、</a:t>
          </a:r>
          <a:r>
            <a:rPr kumimoji="1" lang="en-US" altLang="ja-JP" sz="1300">
              <a:latin typeface="+mn-ea"/>
              <a:ea typeface="+mn-ea"/>
            </a:rPr>
            <a:t>0.1</a:t>
          </a:r>
          <a:r>
            <a:rPr kumimoji="1" lang="ja-JP" altLang="en-US" sz="1300">
              <a:latin typeface="+mn-ea"/>
              <a:ea typeface="+mn-ea"/>
            </a:rPr>
            <a:t>ポイント悪化している。</a:t>
          </a:r>
          <a:r>
            <a:rPr kumimoji="1" lang="ja-JP" altLang="en-US" sz="1300">
              <a:solidFill>
                <a:schemeClr val="dk1"/>
              </a:solidFill>
              <a:latin typeface="+mn-ea"/>
              <a:ea typeface="+mn-ea"/>
              <a:cs typeface="+mn-cs"/>
            </a:rPr>
            <a:t>今後も、税の徴収強化等による歳入の確保及び定員管理・給与の適正化等の取組みなどに努め、強固な財政基盤の構築に向けて取り組む。</a:t>
          </a:r>
          <a:endParaRPr kumimoji="1" lang="en-US" altLang="ja-JP"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170039</xdr:rowOff>
    </xdr:to>
    <xdr:cxnSp macro="">
      <xdr:nvCxnSpPr>
        <xdr:cNvPr id="68" name="直線コネクタ 67"/>
        <xdr:cNvCxnSpPr/>
      </xdr:nvCxnSpPr>
      <xdr:spPr>
        <a:xfrm>
          <a:off x="4114800" y="71860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118127</xdr:rowOff>
    </xdr:from>
    <xdr:ext cx="762000" cy="259045"/>
    <xdr:sp macro="" textlink="">
      <xdr:nvSpPr>
        <xdr:cNvPr id="69" name="財政力平均値テキスト"/>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0" name="フローチャート : 判断 69"/>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156633</xdr:rowOff>
    </xdr:to>
    <xdr:cxnSp macro="">
      <xdr:nvCxnSpPr>
        <xdr:cNvPr id="71" name="直線コネクタ 70"/>
        <xdr:cNvCxnSpPr/>
      </xdr:nvCxnSpPr>
      <xdr:spPr>
        <a:xfrm>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119239</xdr:rowOff>
    </xdr:from>
    <xdr:to>
      <xdr:col>6</xdr:col>
      <xdr:colOff>50800</xdr:colOff>
      <xdr:row>42</xdr:row>
      <xdr:rowOff>49389</xdr:rowOff>
    </xdr:to>
    <xdr:sp macro="" textlink="">
      <xdr:nvSpPr>
        <xdr:cNvPr id="72" name="フローチャート : 判断 71"/>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34166</xdr:rowOff>
    </xdr:from>
    <xdr:ext cx="736600" cy="259045"/>
    <xdr:sp macro="" textlink="">
      <xdr:nvSpPr>
        <xdr:cNvPr id="73" name="テキスト ボックス 72"/>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129822</xdr:rowOff>
    </xdr:from>
    <xdr:to>
      <xdr:col>4</xdr:col>
      <xdr:colOff>482600</xdr:colOff>
      <xdr:row>41</xdr:row>
      <xdr:rowOff>143228</xdr:rowOff>
    </xdr:to>
    <xdr:cxnSp macro="">
      <xdr:nvCxnSpPr>
        <xdr:cNvPr id="74" name="直線コネクタ 73"/>
        <xdr:cNvCxnSpPr/>
      </xdr:nvCxnSpPr>
      <xdr:spPr>
        <a:xfrm>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103011</xdr:rowOff>
    </xdr:from>
    <xdr:to>
      <xdr:col>3</xdr:col>
      <xdr:colOff>279400</xdr:colOff>
      <xdr:row>41</xdr:row>
      <xdr:rowOff>129822</xdr:rowOff>
    </xdr:to>
    <xdr:cxnSp macro="">
      <xdr:nvCxnSpPr>
        <xdr:cNvPr id="77" name="直線コネクタ 76"/>
        <xdr:cNvCxnSpPr/>
      </xdr:nvCxnSpPr>
      <xdr:spPr>
        <a:xfrm>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79022</xdr:rowOff>
    </xdr:from>
    <xdr:to>
      <xdr:col>2</xdr:col>
      <xdr:colOff>127000</xdr:colOff>
      <xdr:row>42</xdr:row>
      <xdr:rowOff>9172</xdr:rowOff>
    </xdr:to>
    <xdr:sp macro="" textlink="">
      <xdr:nvSpPr>
        <xdr:cNvPr id="80" name="フローチャート : 判断 79"/>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165399</xdr:rowOff>
    </xdr:from>
    <xdr:ext cx="762000" cy="259045"/>
    <xdr:sp macro="" textlink="">
      <xdr:nvSpPr>
        <xdr:cNvPr id="81" name="テキスト ボックス 80"/>
        <xdr:cNvSpPr txBox="1"/>
      </xdr:nvSpPr>
      <xdr:spPr>
        <a:xfrm>
          <a:off x="1066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119239</xdr:rowOff>
    </xdr:from>
    <xdr:to>
      <xdr:col>7</xdr:col>
      <xdr:colOff>203200</xdr:colOff>
      <xdr:row>42</xdr:row>
      <xdr:rowOff>49389</xdr:rowOff>
    </xdr:to>
    <xdr:sp macro="" textlink="">
      <xdr:nvSpPr>
        <xdr:cNvPr id="87" name="円/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79022</xdr:rowOff>
    </xdr:from>
    <xdr:to>
      <xdr:col>3</xdr:col>
      <xdr:colOff>330200</xdr:colOff>
      <xdr:row>42</xdr:row>
      <xdr:rowOff>9172</xdr:rowOff>
    </xdr:to>
    <xdr:sp macro="" textlink="">
      <xdr:nvSpPr>
        <xdr:cNvPr id="93" name="円/楕円 92"/>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19349</xdr:rowOff>
    </xdr:from>
    <xdr:ext cx="762000" cy="259045"/>
    <xdr:sp macro="" textlink="">
      <xdr:nvSpPr>
        <xdr:cNvPr id="94" name="テキスト ボックス 93"/>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52211</xdr:rowOff>
    </xdr:from>
    <xdr:to>
      <xdr:col>2</xdr:col>
      <xdr:colOff>127000</xdr:colOff>
      <xdr:row>41</xdr:row>
      <xdr:rowOff>153811</xdr:rowOff>
    </xdr:to>
    <xdr:sp macro="" textlink="">
      <xdr:nvSpPr>
        <xdr:cNvPr id="95" name="円/楕円 94"/>
        <xdr:cNvSpPr/>
      </xdr:nvSpPr>
      <xdr:spPr>
        <a:xfrm>
          <a:off x="1397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163988</xdr:rowOff>
    </xdr:from>
    <xdr:ext cx="762000" cy="259045"/>
    <xdr:sp macro="" textlink="">
      <xdr:nvSpPr>
        <xdr:cNvPr id="96" name="テキスト ボックス 95"/>
        <xdr:cNvSpPr txBox="1"/>
      </xdr:nvSpPr>
      <xdr:spPr>
        <a:xfrm>
          <a:off x="1066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年度の経常収支比率は、</a:t>
          </a:r>
          <a:r>
            <a:rPr kumimoji="1" lang="en-US" altLang="ja-JP" sz="1300">
              <a:solidFill>
                <a:schemeClr val="dk1"/>
              </a:solidFill>
              <a:latin typeface="+mn-ea"/>
              <a:ea typeface="+mn-ea"/>
              <a:cs typeface="+mn-cs"/>
            </a:rPr>
            <a:t>96.2</a:t>
          </a:r>
          <a:r>
            <a:rPr kumimoji="1" lang="ja-JP" altLang="en-US" sz="1300">
              <a:solidFill>
                <a:schemeClr val="dk1"/>
              </a:solidFill>
              <a:latin typeface="+mn-ea"/>
              <a:ea typeface="+mn-ea"/>
              <a:cs typeface="+mn-cs"/>
            </a:rPr>
            <a:t>％と類似団体平均値及び大阪府平均値を上回っている。経常収支比率が高い主な要因としては、生活保護事業、障害者自立支援事業、医療助成事業に係る扶助費の増加や、経常経費に占める人件費の割合が高いことなどが挙げられる。今後とも税の徴収強化や、経常経費の削減に取組み、平成</a:t>
          </a:r>
          <a:r>
            <a:rPr kumimoji="1" lang="en-US" altLang="ja-JP" sz="1300">
              <a:solidFill>
                <a:schemeClr val="dk1"/>
              </a:solidFill>
              <a:latin typeface="+mn-ea"/>
              <a:ea typeface="+mn-ea"/>
              <a:cs typeface="+mn-cs"/>
            </a:rPr>
            <a:t>32</a:t>
          </a:r>
          <a:r>
            <a:rPr kumimoji="1" lang="ja-JP" altLang="en-US" sz="1300">
              <a:solidFill>
                <a:schemeClr val="dk1"/>
              </a:solidFill>
              <a:latin typeface="+mn-ea"/>
              <a:ea typeface="+mn-ea"/>
              <a:cs typeface="+mn-cs"/>
            </a:rPr>
            <a:t>年度末までに</a:t>
          </a:r>
          <a:r>
            <a:rPr kumimoji="1" lang="en-US" altLang="ja-JP" sz="1300">
              <a:solidFill>
                <a:schemeClr val="dk1"/>
              </a:solidFill>
              <a:latin typeface="+mn-ea"/>
              <a:ea typeface="+mn-ea"/>
              <a:cs typeface="+mn-cs"/>
            </a:rPr>
            <a:t>95</a:t>
          </a:r>
          <a:r>
            <a:rPr kumimoji="1" lang="ja-JP" altLang="en-US" sz="1300">
              <a:solidFill>
                <a:schemeClr val="dk1"/>
              </a:solidFill>
              <a:latin typeface="+mn-ea"/>
              <a:ea typeface="+mn-ea"/>
              <a:cs typeface="+mn-cs"/>
            </a:rPr>
            <a:t>％を目標に改善に努める。</a:t>
          </a:r>
          <a:endParaRPr lang="ja-JP" altLang="en-US" sz="130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3" name="直線コネクタ 112"/>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4" name="テキスト ボックス 113"/>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7" name="直線コネクタ 116"/>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8" name="テキスト ボックス 117"/>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124460</xdr:rowOff>
    </xdr:from>
    <xdr:to>
      <xdr:col>7</xdr:col>
      <xdr:colOff>152400</xdr:colOff>
      <xdr:row>65</xdr:row>
      <xdr:rowOff>169545</xdr:rowOff>
    </xdr:to>
    <xdr:cxnSp macro="">
      <xdr:nvCxnSpPr>
        <xdr:cNvPr id="122" name="直線コネクタ 121"/>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141622</xdr:rowOff>
    </xdr:from>
    <xdr:ext cx="762000" cy="259045"/>
    <xdr:sp macro="" textlink="">
      <xdr:nvSpPr>
        <xdr:cNvPr id="123"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65</xdr:row>
      <xdr:rowOff>169545</xdr:rowOff>
    </xdr:from>
    <xdr:to>
      <xdr:col>7</xdr:col>
      <xdr:colOff>241300</xdr:colOff>
      <xdr:row>65</xdr:row>
      <xdr:rowOff>169545</xdr:rowOff>
    </xdr:to>
    <xdr:cxnSp macro="">
      <xdr:nvCxnSpPr>
        <xdr:cNvPr id="124" name="直線コネクタ 123"/>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39387</xdr:rowOff>
    </xdr:from>
    <xdr:ext cx="762000" cy="259045"/>
    <xdr:sp macro="" textlink="">
      <xdr:nvSpPr>
        <xdr:cNvPr id="125"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59</xdr:row>
      <xdr:rowOff>124460</xdr:rowOff>
    </xdr:from>
    <xdr:to>
      <xdr:col>7</xdr:col>
      <xdr:colOff>241300</xdr:colOff>
      <xdr:row>59</xdr:row>
      <xdr:rowOff>124460</xdr:rowOff>
    </xdr:to>
    <xdr:cxnSp macro="">
      <xdr:nvCxnSpPr>
        <xdr:cNvPr id="126" name="直線コネクタ 125"/>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24765</xdr:rowOff>
    </xdr:from>
    <xdr:to>
      <xdr:col>7</xdr:col>
      <xdr:colOff>152400</xdr:colOff>
      <xdr:row>65</xdr:row>
      <xdr:rowOff>73025</xdr:rowOff>
    </xdr:to>
    <xdr:cxnSp macro="">
      <xdr:nvCxnSpPr>
        <xdr:cNvPr id="127" name="直線コネクタ 126"/>
        <xdr:cNvCxnSpPr/>
      </xdr:nvCxnSpPr>
      <xdr:spPr>
        <a:xfrm flipV="1">
          <a:off x="4114800" y="1116901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40340</xdr:rowOff>
    </xdr:from>
    <xdr:ext cx="762000" cy="259045"/>
    <xdr:sp macro="" textlink="">
      <xdr:nvSpPr>
        <xdr:cNvPr id="128" name="財政構造の弾力性平均値テキスト"/>
        <xdr:cNvSpPr txBox="1"/>
      </xdr:nvSpPr>
      <xdr:spPr>
        <a:xfrm>
          <a:off x="5041900" y="104987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23813</xdr:rowOff>
    </xdr:from>
    <xdr:to>
      <xdr:col>7</xdr:col>
      <xdr:colOff>203200</xdr:colOff>
      <xdr:row>62</xdr:row>
      <xdr:rowOff>125413</xdr:rowOff>
    </xdr:to>
    <xdr:sp macro="" textlink="">
      <xdr:nvSpPr>
        <xdr:cNvPr id="129" name="フローチャート : 判断 128"/>
        <xdr:cNvSpPr/>
      </xdr:nvSpPr>
      <xdr:spPr>
        <a:xfrm>
          <a:off x="49022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66993</xdr:rowOff>
    </xdr:from>
    <xdr:to>
      <xdr:col>6</xdr:col>
      <xdr:colOff>0</xdr:colOff>
      <xdr:row>65</xdr:row>
      <xdr:rowOff>73025</xdr:rowOff>
    </xdr:to>
    <xdr:cxnSp macro="">
      <xdr:nvCxnSpPr>
        <xdr:cNvPr id="130" name="直線コネクタ 129"/>
        <xdr:cNvCxnSpPr/>
      </xdr:nvCxnSpPr>
      <xdr:spPr>
        <a:xfrm>
          <a:off x="3225800" y="1121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1" name="フローチャート : 判断 130"/>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102887</xdr:rowOff>
    </xdr:from>
    <xdr:ext cx="736600" cy="259045"/>
    <xdr:sp macro="" textlink="">
      <xdr:nvSpPr>
        <xdr:cNvPr id="132" name="テキスト ボックス 131"/>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66993</xdr:rowOff>
    </xdr:from>
    <xdr:to>
      <xdr:col>4</xdr:col>
      <xdr:colOff>482600</xdr:colOff>
      <xdr:row>66</xdr:row>
      <xdr:rowOff>124778</xdr:rowOff>
    </xdr:to>
    <xdr:cxnSp macro="">
      <xdr:nvCxnSpPr>
        <xdr:cNvPr id="133" name="直線コネクタ 132"/>
        <xdr:cNvCxnSpPr/>
      </xdr:nvCxnSpPr>
      <xdr:spPr>
        <a:xfrm flipV="1">
          <a:off x="2336800" y="11211243"/>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84138</xdr:rowOff>
    </xdr:from>
    <xdr:to>
      <xdr:col>4</xdr:col>
      <xdr:colOff>533400</xdr:colOff>
      <xdr:row>63</xdr:row>
      <xdr:rowOff>14288</xdr:rowOff>
    </xdr:to>
    <xdr:sp macro="" textlink="">
      <xdr:nvSpPr>
        <xdr:cNvPr id="134" name="フローチャート : 判断 133"/>
        <xdr:cNvSpPr/>
      </xdr:nvSpPr>
      <xdr:spPr>
        <a:xfrm>
          <a:off x="31750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24465</xdr:rowOff>
    </xdr:from>
    <xdr:ext cx="762000" cy="259045"/>
    <xdr:sp macro="" textlink="">
      <xdr:nvSpPr>
        <xdr:cNvPr id="135" name="テキスト ボックス 134"/>
        <xdr:cNvSpPr txBox="1"/>
      </xdr:nvSpPr>
      <xdr:spPr>
        <a:xfrm>
          <a:off x="2844800" y="1048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124778</xdr:rowOff>
    </xdr:from>
    <xdr:to>
      <xdr:col>3</xdr:col>
      <xdr:colOff>279400</xdr:colOff>
      <xdr:row>66</xdr:row>
      <xdr:rowOff>142875</xdr:rowOff>
    </xdr:to>
    <xdr:cxnSp macro="">
      <xdr:nvCxnSpPr>
        <xdr:cNvPr id="136" name="直線コネクタ 135"/>
        <xdr:cNvCxnSpPr/>
      </xdr:nvCxnSpPr>
      <xdr:spPr>
        <a:xfrm flipV="1">
          <a:off x="1447800" y="114404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132397</xdr:rowOff>
    </xdr:from>
    <xdr:to>
      <xdr:col>3</xdr:col>
      <xdr:colOff>330200</xdr:colOff>
      <xdr:row>63</xdr:row>
      <xdr:rowOff>62547</xdr:rowOff>
    </xdr:to>
    <xdr:sp macro="" textlink="">
      <xdr:nvSpPr>
        <xdr:cNvPr id="137" name="フローチャート : 判断 136"/>
        <xdr:cNvSpPr/>
      </xdr:nvSpPr>
      <xdr:spPr>
        <a:xfrm>
          <a:off x="2286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72724</xdr:rowOff>
    </xdr:from>
    <xdr:ext cx="762000" cy="259045"/>
    <xdr:sp macro="" textlink="">
      <xdr:nvSpPr>
        <xdr:cNvPr id="138" name="テキスト ボックス 137"/>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108268</xdr:rowOff>
    </xdr:from>
    <xdr:to>
      <xdr:col>2</xdr:col>
      <xdr:colOff>127000</xdr:colOff>
      <xdr:row>63</xdr:row>
      <xdr:rowOff>38418</xdr:rowOff>
    </xdr:to>
    <xdr:sp macro="" textlink="">
      <xdr:nvSpPr>
        <xdr:cNvPr id="139" name="フローチャート : 判断 138"/>
        <xdr:cNvSpPr/>
      </xdr:nvSpPr>
      <xdr:spPr>
        <a:xfrm>
          <a:off x="1397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48595</xdr:rowOff>
    </xdr:from>
    <xdr:ext cx="762000" cy="259045"/>
    <xdr:sp macro="" textlink="">
      <xdr:nvSpPr>
        <xdr:cNvPr id="140" name="テキスト ボックス 139"/>
        <xdr:cNvSpPr txBox="1"/>
      </xdr:nvSpPr>
      <xdr:spPr>
        <a:xfrm>
          <a:off x="1066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145415</xdr:rowOff>
    </xdr:from>
    <xdr:to>
      <xdr:col>7</xdr:col>
      <xdr:colOff>203200</xdr:colOff>
      <xdr:row>65</xdr:row>
      <xdr:rowOff>75565</xdr:rowOff>
    </xdr:to>
    <xdr:sp macro="" textlink="">
      <xdr:nvSpPr>
        <xdr:cNvPr id="146" name="円/楕円 145"/>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117492</xdr:rowOff>
    </xdr:from>
    <xdr:ext cx="762000" cy="259045"/>
    <xdr:sp macro="" textlink="">
      <xdr:nvSpPr>
        <xdr:cNvPr id="147"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22225</xdr:rowOff>
    </xdr:from>
    <xdr:to>
      <xdr:col>6</xdr:col>
      <xdr:colOff>50800</xdr:colOff>
      <xdr:row>65</xdr:row>
      <xdr:rowOff>123825</xdr:rowOff>
    </xdr:to>
    <xdr:sp macro="" textlink="">
      <xdr:nvSpPr>
        <xdr:cNvPr id="148" name="円/楕円 147"/>
        <xdr:cNvSpPr/>
      </xdr:nvSpPr>
      <xdr:spPr>
        <a:xfrm>
          <a:off x="4064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108602</xdr:rowOff>
    </xdr:from>
    <xdr:ext cx="736600" cy="259045"/>
    <xdr:sp macro="" textlink="">
      <xdr:nvSpPr>
        <xdr:cNvPr id="149" name="テキスト ボックス 148"/>
        <xdr:cNvSpPr txBox="1"/>
      </xdr:nvSpPr>
      <xdr:spPr>
        <a:xfrm>
          <a:off x="3733800" y="1125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16193</xdr:rowOff>
    </xdr:from>
    <xdr:to>
      <xdr:col>4</xdr:col>
      <xdr:colOff>533400</xdr:colOff>
      <xdr:row>65</xdr:row>
      <xdr:rowOff>117793</xdr:rowOff>
    </xdr:to>
    <xdr:sp macro="" textlink="">
      <xdr:nvSpPr>
        <xdr:cNvPr id="150" name="円/楕円 149"/>
        <xdr:cNvSpPr/>
      </xdr:nvSpPr>
      <xdr:spPr>
        <a:xfrm>
          <a:off x="3175000" y="1116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102570</xdr:rowOff>
    </xdr:from>
    <xdr:ext cx="762000" cy="259045"/>
    <xdr:sp macro="" textlink="">
      <xdr:nvSpPr>
        <xdr:cNvPr id="151" name="テキスト ボックス 150"/>
        <xdr:cNvSpPr txBox="1"/>
      </xdr:nvSpPr>
      <xdr:spPr>
        <a:xfrm>
          <a:off x="2844800" y="1124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73978</xdr:rowOff>
    </xdr:from>
    <xdr:to>
      <xdr:col>3</xdr:col>
      <xdr:colOff>330200</xdr:colOff>
      <xdr:row>67</xdr:row>
      <xdr:rowOff>4128</xdr:rowOff>
    </xdr:to>
    <xdr:sp macro="" textlink="">
      <xdr:nvSpPr>
        <xdr:cNvPr id="152" name="円/楕円 151"/>
        <xdr:cNvSpPr/>
      </xdr:nvSpPr>
      <xdr:spPr>
        <a:xfrm>
          <a:off x="2286000" y="1138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160355</xdr:rowOff>
    </xdr:from>
    <xdr:ext cx="762000" cy="259045"/>
    <xdr:sp macro="" textlink="">
      <xdr:nvSpPr>
        <xdr:cNvPr id="153" name="テキスト ボックス 152"/>
        <xdr:cNvSpPr txBox="1"/>
      </xdr:nvSpPr>
      <xdr:spPr>
        <a:xfrm>
          <a:off x="1955800" y="1147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92075</xdr:rowOff>
    </xdr:from>
    <xdr:to>
      <xdr:col>2</xdr:col>
      <xdr:colOff>127000</xdr:colOff>
      <xdr:row>67</xdr:row>
      <xdr:rowOff>22225</xdr:rowOff>
    </xdr:to>
    <xdr:sp macro="" textlink="">
      <xdr:nvSpPr>
        <xdr:cNvPr id="154" name="円/楕円 153"/>
        <xdr:cNvSpPr/>
      </xdr:nvSpPr>
      <xdr:spPr>
        <a:xfrm>
          <a:off x="1397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7002</xdr:rowOff>
    </xdr:from>
    <xdr:ext cx="762000" cy="259045"/>
    <xdr:sp macro="" textlink="">
      <xdr:nvSpPr>
        <xdr:cNvPr id="155" name="テキスト ボックス 154"/>
        <xdr:cNvSpPr txBox="1"/>
      </xdr:nvSpPr>
      <xdr:spPr>
        <a:xfrm>
          <a:off x="1066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人口</a:t>
          </a:r>
          <a:r>
            <a:rPr kumimoji="1" lang="en-US" altLang="ja-JP" sz="1300">
              <a:solidFill>
                <a:schemeClr val="dk1"/>
              </a:solidFill>
              <a:latin typeface="+mn-ea"/>
              <a:ea typeface="+mn-ea"/>
              <a:cs typeface="+mn-cs"/>
            </a:rPr>
            <a:t>1</a:t>
          </a:r>
          <a:r>
            <a:rPr kumimoji="1" lang="ja-JP" altLang="en-US" sz="1300">
              <a:solidFill>
                <a:schemeClr val="dk1"/>
              </a:solidFill>
              <a:latin typeface="+mn-ea"/>
              <a:ea typeface="+mn-ea"/>
              <a:cs typeface="+mn-cs"/>
            </a:rPr>
            <a:t>人当たりの決算額は</a:t>
          </a:r>
          <a:r>
            <a:rPr kumimoji="1" lang="en-US" altLang="ja-JP" sz="1300">
              <a:solidFill>
                <a:schemeClr val="dk1"/>
              </a:solidFill>
              <a:latin typeface="+mn-ea"/>
              <a:ea typeface="+mn-ea"/>
              <a:cs typeface="+mn-cs"/>
            </a:rPr>
            <a:t>96</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626</a:t>
          </a:r>
          <a:r>
            <a:rPr kumimoji="1" lang="ja-JP" altLang="en-US" sz="1300">
              <a:solidFill>
                <a:schemeClr val="dk1"/>
              </a:solidFill>
              <a:latin typeface="+mn-ea"/>
              <a:ea typeface="+mn-ea"/>
              <a:cs typeface="+mn-cs"/>
            </a:rPr>
            <a:t>円で、類似団体平均値及び大阪府平均値を下回ってはいるが、対前年度比で</a:t>
          </a:r>
          <a:r>
            <a:rPr kumimoji="1" lang="en-US" altLang="ja-JP" sz="1300">
              <a:solidFill>
                <a:schemeClr val="dk1"/>
              </a:solidFill>
              <a:latin typeface="+mn-ea"/>
              <a:ea typeface="+mn-ea"/>
              <a:cs typeface="+mn-cs"/>
            </a:rPr>
            <a:t>931</a:t>
          </a:r>
          <a:r>
            <a:rPr kumimoji="1" lang="ja-JP" altLang="en-US" sz="1300">
              <a:solidFill>
                <a:schemeClr val="dk1"/>
              </a:solidFill>
              <a:latin typeface="+mn-ea"/>
              <a:ea typeface="+mn-ea"/>
              <a:cs typeface="+mn-cs"/>
            </a:rPr>
            <a:t>円増加している。主な要因としては旧保育所等の除却工事による物件費の増加などが挙げられる。</a:t>
          </a:r>
          <a:endParaRPr lang="ja-JP" altLang="en-US" sz="130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2" name="直線コネクタ 171"/>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4" name="直線コネクタ 173"/>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6" name="直線コネクタ 175"/>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8" name="直線コネクタ 177"/>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0" name="直線コネクタ 179"/>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2" name="直線コネクタ 181"/>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85437</xdr:rowOff>
    </xdr:from>
    <xdr:to>
      <xdr:col>7</xdr:col>
      <xdr:colOff>152400</xdr:colOff>
      <xdr:row>89</xdr:row>
      <xdr:rowOff>79812</xdr:rowOff>
    </xdr:to>
    <xdr:cxnSp macro="">
      <xdr:nvCxnSpPr>
        <xdr:cNvPr id="187" name="直線コネクタ 186"/>
        <xdr:cNvCxnSpPr/>
      </xdr:nvCxnSpPr>
      <xdr:spPr>
        <a:xfrm flipV="1">
          <a:off x="4953000" y="13801437"/>
          <a:ext cx="0" cy="1537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51889</xdr:rowOff>
    </xdr:from>
    <xdr:ext cx="762000" cy="259045"/>
    <xdr:sp macro="" textlink="">
      <xdr:nvSpPr>
        <xdr:cNvPr id="188" name="人件費・物件費等の状況最小値テキスト"/>
        <xdr:cNvSpPr txBox="1"/>
      </xdr:nvSpPr>
      <xdr:spPr>
        <a:xfrm>
          <a:off x="5041900" y="1531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172,578</a:t>
          </a:r>
          <a:endParaRPr kumimoji="1" lang="ja-JP" altLang="en-US" sz="1000" b="1">
            <a:latin typeface="ＭＳ Ｐゴシック"/>
          </a:endParaRPr>
        </a:p>
      </xdr:txBody>
    </xdr:sp>
    <xdr:clientData/>
  </xdr:oneCellAnchor>
  <xdr:twoCellAnchor>
    <xdr:from>
      <xdr:col>7</xdr:col>
      <xdr:colOff>63500</xdr:colOff>
      <xdr:row>89</xdr:row>
      <xdr:rowOff>79812</xdr:rowOff>
    </xdr:from>
    <xdr:to>
      <xdr:col>7</xdr:col>
      <xdr:colOff>241300</xdr:colOff>
      <xdr:row>89</xdr:row>
      <xdr:rowOff>79812</xdr:rowOff>
    </xdr:to>
    <xdr:cxnSp macro="">
      <xdr:nvCxnSpPr>
        <xdr:cNvPr id="189" name="直線コネクタ 188"/>
        <xdr:cNvCxnSpPr/>
      </xdr:nvCxnSpPr>
      <xdr:spPr>
        <a:xfrm>
          <a:off x="4864100" y="1533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364</xdr:rowOff>
    </xdr:from>
    <xdr:ext cx="762000" cy="259045"/>
    <xdr:sp macro="" textlink="">
      <xdr:nvSpPr>
        <xdr:cNvPr id="190" name="人件費・物件費等の状況最大値テキスト"/>
        <xdr:cNvSpPr txBox="1"/>
      </xdr:nvSpPr>
      <xdr:spPr>
        <a:xfrm>
          <a:off x="5041900" y="13544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83,378</a:t>
          </a:r>
          <a:endParaRPr kumimoji="1" lang="ja-JP" altLang="en-US" sz="1000" b="1">
            <a:latin typeface="ＭＳ Ｐゴシック"/>
          </a:endParaRPr>
        </a:p>
      </xdr:txBody>
    </xdr:sp>
    <xdr:clientData/>
  </xdr:oneCellAnchor>
  <xdr:twoCellAnchor>
    <xdr:from>
      <xdr:col>7</xdr:col>
      <xdr:colOff>63500</xdr:colOff>
      <xdr:row>80</xdr:row>
      <xdr:rowOff>85437</xdr:rowOff>
    </xdr:from>
    <xdr:to>
      <xdr:col>7</xdr:col>
      <xdr:colOff>241300</xdr:colOff>
      <xdr:row>80</xdr:row>
      <xdr:rowOff>85437</xdr:rowOff>
    </xdr:to>
    <xdr:cxnSp macro="">
      <xdr:nvCxnSpPr>
        <xdr:cNvPr id="191" name="直線コネクタ 190"/>
        <xdr:cNvCxnSpPr/>
      </xdr:nvCxnSpPr>
      <xdr:spPr>
        <a:xfrm>
          <a:off x="4864100" y="1380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126279</xdr:rowOff>
    </xdr:from>
    <xdr:to>
      <xdr:col>7</xdr:col>
      <xdr:colOff>152400</xdr:colOff>
      <xdr:row>81</xdr:row>
      <xdr:rowOff>142325</xdr:rowOff>
    </xdr:to>
    <xdr:cxnSp macro="">
      <xdr:nvCxnSpPr>
        <xdr:cNvPr id="192" name="直線コネクタ 191"/>
        <xdr:cNvCxnSpPr/>
      </xdr:nvCxnSpPr>
      <xdr:spPr>
        <a:xfrm>
          <a:off x="4114800" y="14013729"/>
          <a:ext cx="838200" cy="1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24034</xdr:rowOff>
    </xdr:from>
    <xdr:ext cx="762000" cy="259045"/>
    <xdr:sp macro="" textlink="">
      <xdr:nvSpPr>
        <xdr:cNvPr id="193" name="人件費・物件費等の状況平均値テキスト"/>
        <xdr:cNvSpPr txBox="1"/>
      </xdr:nvSpPr>
      <xdr:spPr>
        <a:xfrm>
          <a:off x="5041900" y="14254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51957</xdr:rowOff>
    </xdr:from>
    <xdr:to>
      <xdr:col>7</xdr:col>
      <xdr:colOff>203200</xdr:colOff>
      <xdr:row>83</xdr:row>
      <xdr:rowOff>153557</xdr:rowOff>
    </xdr:to>
    <xdr:sp macro="" textlink="">
      <xdr:nvSpPr>
        <xdr:cNvPr id="194" name="フローチャート : 判断 193"/>
        <xdr:cNvSpPr/>
      </xdr:nvSpPr>
      <xdr:spPr>
        <a:xfrm>
          <a:off x="49022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10557</xdr:rowOff>
    </xdr:from>
    <xdr:to>
      <xdr:col>6</xdr:col>
      <xdr:colOff>0</xdr:colOff>
      <xdr:row>81</xdr:row>
      <xdr:rowOff>126279</xdr:rowOff>
    </xdr:to>
    <xdr:cxnSp macro="">
      <xdr:nvCxnSpPr>
        <xdr:cNvPr id="195" name="直線コネクタ 194"/>
        <xdr:cNvCxnSpPr/>
      </xdr:nvCxnSpPr>
      <xdr:spPr>
        <a:xfrm>
          <a:off x="3225800" y="13898007"/>
          <a:ext cx="889000" cy="11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125819</xdr:rowOff>
    </xdr:from>
    <xdr:to>
      <xdr:col>6</xdr:col>
      <xdr:colOff>50800</xdr:colOff>
      <xdr:row>83</xdr:row>
      <xdr:rowOff>55969</xdr:rowOff>
    </xdr:to>
    <xdr:sp macro="" textlink="">
      <xdr:nvSpPr>
        <xdr:cNvPr id="196" name="フローチャート : 判断 195"/>
        <xdr:cNvSpPr/>
      </xdr:nvSpPr>
      <xdr:spPr>
        <a:xfrm>
          <a:off x="4064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40746</xdr:rowOff>
    </xdr:from>
    <xdr:ext cx="736600" cy="259045"/>
    <xdr:sp macro="" textlink="">
      <xdr:nvSpPr>
        <xdr:cNvPr id="197" name="テキスト ボックス 196"/>
        <xdr:cNvSpPr txBox="1"/>
      </xdr:nvSpPr>
      <xdr:spPr>
        <a:xfrm>
          <a:off x="3733800" y="14271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10557</xdr:rowOff>
    </xdr:from>
    <xdr:to>
      <xdr:col>4</xdr:col>
      <xdr:colOff>482600</xdr:colOff>
      <xdr:row>81</xdr:row>
      <xdr:rowOff>52665</xdr:rowOff>
    </xdr:to>
    <xdr:cxnSp macro="">
      <xdr:nvCxnSpPr>
        <xdr:cNvPr id="198" name="直線コネクタ 197"/>
        <xdr:cNvCxnSpPr/>
      </xdr:nvCxnSpPr>
      <xdr:spPr>
        <a:xfrm flipV="1">
          <a:off x="2336800" y="13898007"/>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54566</xdr:rowOff>
    </xdr:from>
    <xdr:to>
      <xdr:col>4</xdr:col>
      <xdr:colOff>533400</xdr:colOff>
      <xdr:row>82</xdr:row>
      <xdr:rowOff>156166</xdr:rowOff>
    </xdr:to>
    <xdr:sp macro="" textlink="">
      <xdr:nvSpPr>
        <xdr:cNvPr id="199" name="フローチャート : 判断 198"/>
        <xdr:cNvSpPr/>
      </xdr:nvSpPr>
      <xdr:spPr>
        <a:xfrm>
          <a:off x="3175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140943</xdr:rowOff>
    </xdr:from>
    <xdr:ext cx="762000" cy="259045"/>
    <xdr:sp macro="" textlink="">
      <xdr:nvSpPr>
        <xdr:cNvPr id="200" name="テキスト ボックス 199"/>
        <xdr:cNvSpPr txBox="1"/>
      </xdr:nvSpPr>
      <xdr:spPr>
        <a:xfrm>
          <a:off x="2844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52665</xdr:rowOff>
    </xdr:from>
    <xdr:to>
      <xdr:col>3</xdr:col>
      <xdr:colOff>279400</xdr:colOff>
      <xdr:row>81</xdr:row>
      <xdr:rowOff>123642</xdr:rowOff>
    </xdr:to>
    <xdr:cxnSp macro="">
      <xdr:nvCxnSpPr>
        <xdr:cNvPr id="201" name="直線コネクタ 200"/>
        <xdr:cNvCxnSpPr/>
      </xdr:nvCxnSpPr>
      <xdr:spPr>
        <a:xfrm flipV="1">
          <a:off x="1447800" y="13940115"/>
          <a:ext cx="889000" cy="7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82091</xdr:rowOff>
    </xdr:from>
    <xdr:to>
      <xdr:col>3</xdr:col>
      <xdr:colOff>330200</xdr:colOff>
      <xdr:row>83</xdr:row>
      <xdr:rowOff>12241</xdr:rowOff>
    </xdr:to>
    <xdr:sp macro="" textlink="">
      <xdr:nvSpPr>
        <xdr:cNvPr id="202" name="フローチャート : 判断 201"/>
        <xdr:cNvSpPr/>
      </xdr:nvSpPr>
      <xdr:spPr>
        <a:xfrm>
          <a:off x="2286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168468</xdr:rowOff>
    </xdr:from>
    <xdr:ext cx="762000" cy="259045"/>
    <xdr:sp macro="" textlink="">
      <xdr:nvSpPr>
        <xdr:cNvPr id="203" name="テキスト ボックス 202"/>
        <xdr:cNvSpPr txBox="1"/>
      </xdr:nvSpPr>
      <xdr:spPr>
        <a:xfrm>
          <a:off x="1955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137055</xdr:rowOff>
    </xdr:from>
    <xdr:to>
      <xdr:col>2</xdr:col>
      <xdr:colOff>127000</xdr:colOff>
      <xdr:row>83</xdr:row>
      <xdr:rowOff>67205</xdr:rowOff>
    </xdr:to>
    <xdr:sp macro="" textlink="">
      <xdr:nvSpPr>
        <xdr:cNvPr id="204" name="フローチャート : 判断 203"/>
        <xdr:cNvSpPr/>
      </xdr:nvSpPr>
      <xdr:spPr>
        <a:xfrm>
          <a:off x="1397000" y="141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51982</xdr:rowOff>
    </xdr:from>
    <xdr:ext cx="762000" cy="259045"/>
    <xdr:sp macro="" textlink="">
      <xdr:nvSpPr>
        <xdr:cNvPr id="205" name="テキスト ボックス 204"/>
        <xdr:cNvSpPr txBox="1"/>
      </xdr:nvSpPr>
      <xdr:spPr>
        <a:xfrm>
          <a:off x="1066800" y="1428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91525</xdr:rowOff>
    </xdr:from>
    <xdr:to>
      <xdr:col>7</xdr:col>
      <xdr:colOff>203200</xdr:colOff>
      <xdr:row>82</xdr:row>
      <xdr:rowOff>21675</xdr:rowOff>
    </xdr:to>
    <xdr:sp macro="" textlink="">
      <xdr:nvSpPr>
        <xdr:cNvPr id="211" name="円/楕円 210"/>
        <xdr:cNvSpPr/>
      </xdr:nvSpPr>
      <xdr:spPr>
        <a:xfrm>
          <a:off x="4902200" y="1397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108052</xdr:rowOff>
    </xdr:from>
    <xdr:ext cx="762000" cy="259045"/>
    <xdr:sp macro="" textlink="">
      <xdr:nvSpPr>
        <xdr:cNvPr id="212" name="人件費・物件費等の状況該当値テキスト"/>
        <xdr:cNvSpPr txBox="1"/>
      </xdr:nvSpPr>
      <xdr:spPr>
        <a:xfrm>
          <a:off x="5041900" y="1382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96,626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75479</xdr:rowOff>
    </xdr:from>
    <xdr:to>
      <xdr:col>6</xdr:col>
      <xdr:colOff>50800</xdr:colOff>
      <xdr:row>82</xdr:row>
      <xdr:rowOff>5629</xdr:rowOff>
    </xdr:to>
    <xdr:sp macro="" textlink="">
      <xdr:nvSpPr>
        <xdr:cNvPr id="213" name="円/楕円 212"/>
        <xdr:cNvSpPr/>
      </xdr:nvSpPr>
      <xdr:spPr>
        <a:xfrm>
          <a:off x="4064000" y="139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15806</xdr:rowOff>
    </xdr:from>
    <xdr:ext cx="736600" cy="259045"/>
    <xdr:sp macro="" textlink="">
      <xdr:nvSpPr>
        <xdr:cNvPr id="214" name="テキスト ボックス 213"/>
        <xdr:cNvSpPr txBox="1"/>
      </xdr:nvSpPr>
      <xdr:spPr>
        <a:xfrm>
          <a:off x="3733800" y="1373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95,695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131207</xdr:rowOff>
    </xdr:from>
    <xdr:to>
      <xdr:col>4</xdr:col>
      <xdr:colOff>533400</xdr:colOff>
      <xdr:row>81</xdr:row>
      <xdr:rowOff>61357</xdr:rowOff>
    </xdr:to>
    <xdr:sp macro="" textlink="">
      <xdr:nvSpPr>
        <xdr:cNvPr id="215" name="円/楕円 214"/>
        <xdr:cNvSpPr/>
      </xdr:nvSpPr>
      <xdr:spPr>
        <a:xfrm>
          <a:off x="3175000" y="13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71534</xdr:rowOff>
    </xdr:from>
    <xdr:ext cx="762000" cy="259045"/>
    <xdr:sp macro="" textlink="">
      <xdr:nvSpPr>
        <xdr:cNvPr id="216" name="テキスト ボックス 215"/>
        <xdr:cNvSpPr txBox="1"/>
      </xdr:nvSpPr>
      <xdr:spPr>
        <a:xfrm>
          <a:off x="2844800" y="13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1865</xdr:rowOff>
    </xdr:from>
    <xdr:to>
      <xdr:col>3</xdr:col>
      <xdr:colOff>330200</xdr:colOff>
      <xdr:row>81</xdr:row>
      <xdr:rowOff>103465</xdr:rowOff>
    </xdr:to>
    <xdr:sp macro="" textlink="">
      <xdr:nvSpPr>
        <xdr:cNvPr id="217" name="円/楕円 216"/>
        <xdr:cNvSpPr/>
      </xdr:nvSpPr>
      <xdr:spPr>
        <a:xfrm>
          <a:off x="2286000" y="1388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113642</xdr:rowOff>
    </xdr:from>
    <xdr:ext cx="762000" cy="259045"/>
    <xdr:sp macro="" textlink="">
      <xdr:nvSpPr>
        <xdr:cNvPr id="218" name="テキスト ボックス 217"/>
        <xdr:cNvSpPr txBox="1"/>
      </xdr:nvSpPr>
      <xdr:spPr>
        <a:xfrm>
          <a:off x="1955800" y="1365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72842</xdr:rowOff>
    </xdr:from>
    <xdr:to>
      <xdr:col>2</xdr:col>
      <xdr:colOff>127000</xdr:colOff>
      <xdr:row>82</xdr:row>
      <xdr:rowOff>2992</xdr:rowOff>
    </xdr:to>
    <xdr:sp macro="" textlink="">
      <xdr:nvSpPr>
        <xdr:cNvPr id="219" name="円/楕円 218"/>
        <xdr:cNvSpPr/>
      </xdr:nvSpPr>
      <xdr:spPr>
        <a:xfrm>
          <a:off x="1397000" y="139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13169</xdr:rowOff>
    </xdr:from>
    <xdr:ext cx="762000" cy="259045"/>
    <xdr:sp macro="" textlink="">
      <xdr:nvSpPr>
        <xdr:cNvPr id="220" name="テキスト ボックス 219"/>
        <xdr:cNvSpPr txBox="1"/>
      </xdr:nvSpPr>
      <xdr:spPr>
        <a:xfrm>
          <a:off x="1066800" y="1372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95,542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年度のラスパイレス指数は</a:t>
          </a:r>
          <a:r>
            <a:rPr kumimoji="1" lang="en-US" altLang="ja-JP" sz="1300">
              <a:solidFill>
                <a:schemeClr val="dk1"/>
              </a:solidFill>
              <a:latin typeface="+mn-ea"/>
              <a:ea typeface="+mn-ea"/>
              <a:cs typeface="+mn-cs"/>
            </a:rPr>
            <a:t>99.6</a:t>
          </a:r>
          <a:r>
            <a:rPr kumimoji="1" lang="ja-JP" altLang="en-US" sz="1300">
              <a:solidFill>
                <a:schemeClr val="dk1"/>
              </a:solidFill>
              <a:latin typeface="+mn-ea"/>
              <a:ea typeface="+mn-ea"/>
              <a:cs typeface="+mn-cs"/>
            </a:rPr>
            <a:t>で、類似団体平均値及び全国市平均値を下回っており、職員構成の変動により、対前年度比で</a:t>
          </a:r>
          <a:r>
            <a:rPr kumimoji="1" lang="en-US" altLang="ja-JP" sz="1300">
              <a:solidFill>
                <a:schemeClr val="dk1"/>
              </a:solidFill>
              <a:latin typeface="+mn-ea"/>
              <a:ea typeface="+mn-ea"/>
              <a:cs typeface="+mn-cs"/>
            </a:rPr>
            <a:t>0.2</a:t>
          </a:r>
          <a:r>
            <a:rPr kumimoji="1" lang="ja-JP" altLang="en-US" sz="1300">
              <a:solidFill>
                <a:schemeClr val="dk1"/>
              </a:solidFill>
              <a:latin typeface="+mn-ea"/>
              <a:ea typeface="+mn-ea"/>
              <a:cs typeface="+mn-cs"/>
            </a:rPr>
            <a:t>ポイント減となった。今後も給与の適正化に努める。</a:t>
          </a:r>
          <a:endParaRPr lang="ja-JP" altLang="en-US" sz="1300">
            <a:solidFill>
              <a:schemeClr val="dk1"/>
            </a:solidFill>
            <a:latin typeface="+mn-ea"/>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63500</xdr:rowOff>
    </xdr:from>
    <xdr:to>
      <xdr:col>24</xdr:col>
      <xdr:colOff>558800</xdr:colOff>
      <xdr:row>86</xdr:row>
      <xdr:rowOff>149861</xdr:rowOff>
    </xdr:to>
    <xdr:cxnSp macro="">
      <xdr:nvCxnSpPr>
        <xdr:cNvPr id="249" name="直線コネクタ 248"/>
        <xdr:cNvCxnSpPr/>
      </xdr:nvCxnSpPr>
      <xdr:spPr>
        <a:xfrm flipV="1">
          <a:off x="17018000" y="14122400"/>
          <a:ext cx="0" cy="77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121938</xdr:rowOff>
    </xdr:from>
    <xdr:ext cx="762000" cy="259045"/>
    <xdr:sp macro="" textlink="">
      <xdr:nvSpPr>
        <xdr:cNvPr id="250" name="給与水準   （国との比較）最小値テキスト"/>
        <xdr:cNvSpPr txBox="1"/>
      </xdr:nvSpPr>
      <xdr:spPr>
        <a:xfrm>
          <a:off x="17106900" y="1486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149861</xdr:rowOff>
    </xdr:from>
    <xdr:to>
      <xdr:col>24</xdr:col>
      <xdr:colOff>647700</xdr:colOff>
      <xdr:row>86</xdr:row>
      <xdr:rowOff>149861</xdr:rowOff>
    </xdr:to>
    <xdr:cxnSp macro="">
      <xdr:nvCxnSpPr>
        <xdr:cNvPr id="251" name="直線コネクタ 250"/>
        <xdr:cNvCxnSpPr/>
      </xdr:nvCxnSpPr>
      <xdr:spPr>
        <a:xfrm>
          <a:off x="16929100" y="14894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149877</xdr:rowOff>
    </xdr:from>
    <xdr:ext cx="762000" cy="259045"/>
    <xdr:sp macro="" textlink="">
      <xdr:nvSpPr>
        <xdr:cNvPr id="252" name="給与水準   （国との比較）最大値テキスト"/>
        <xdr:cNvSpPr txBox="1"/>
      </xdr:nvSpPr>
      <xdr:spPr>
        <a:xfrm>
          <a:off x="17106900" y="1386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24</xdr:col>
      <xdr:colOff>469900</xdr:colOff>
      <xdr:row>82</xdr:row>
      <xdr:rowOff>63500</xdr:rowOff>
    </xdr:from>
    <xdr:to>
      <xdr:col>24</xdr:col>
      <xdr:colOff>647700</xdr:colOff>
      <xdr:row>82</xdr:row>
      <xdr:rowOff>63500</xdr:rowOff>
    </xdr:to>
    <xdr:cxnSp macro="">
      <xdr:nvCxnSpPr>
        <xdr:cNvPr id="253" name="直線コネクタ 252"/>
        <xdr:cNvCxnSpPr/>
      </xdr:nvCxnSpPr>
      <xdr:spPr>
        <a:xfrm>
          <a:off x="16929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15663</xdr:rowOff>
    </xdr:to>
    <xdr:cxnSp macro="">
      <xdr:nvCxnSpPr>
        <xdr:cNvPr id="254" name="直線コネクタ 253"/>
        <xdr:cNvCxnSpPr/>
      </xdr:nvCxnSpPr>
      <xdr:spPr>
        <a:xfrm flipV="1">
          <a:off x="16179800" y="145728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80450</xdr:rowOff>
    </xdr:from>
    <xdr:ext cx="762000" cy="259045"/>
    <xdr:sp macro="" textlink="">
      <xdr:nvSpPr>
        <xdr:cNvPr id="255" name="給与水準   （国との比較）平均値テキスト"/>
        <xdr:cNvSpPr txBox="1"/>
      </xdr:nvSpPr>
      <xdr:spPr>
        <a:xfrm>
          <a:off x="17106900" y="1431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63923</xdr:rowOff>
    </xdr:from>
    <xdr:to>
      <xdr:col>24</xdr:col>
      <xdr:colOff>609600</xdr:colOff>
      <xdr:row>84</xdr:row>
      <xdr:rowOff>165523</xdr:rowOff>
    </xdr:to>
    <xdr:sp macro="" textlink="">
      <xdr:nvSpPr>
        <xdr:cNvPr id="256" name="フローチャート : 判断 255"/>
        <xdr:cNvSpPr/>
      </xdr:nvSpPr>
      <xdr:spPr>
        <a:xfrm>
          <a:off x="169672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66039</xdr:rowOff>
    </xdr:from>
    <xdr:to>
      <xdr:col>23</xdr:col>
      <xdr:colOff>406400</xdr:colOff>
      <xdr:row>85</xdr:row>
      <xdr:rowOff>15663</xdr:rowOff>
    </xdr:to>
    <xdr:cxnSp macro="">
      <xdr:nvCxnSpPr>
        <xdr:cNvPr id="257" name="直線コネクタ 256"/>
        <xdr:cNvCxnSpPr/>
      </xdr:nvCxnSpPr>
      <xdr:spPr>
        <a:xfrm>
          <a:off x="15290800" y="13953489"/>
          <a:ext cx="889000" cy="63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88054</xdr:rowOff>
    </xdr:from>
    <xdr:to>
      <xdr:col>23</xdr:col>
      <xdr:colOff>457200</xdr:colOff>
      <xdr:row>85</xdr:row>
      <xdr:rowOff>18204</xdr:rowOff>
    </xdr:to>
    <xdr:sp macro="" textlink="">
      <xdr:nvSpPr>
        <xdr:cNvPr id="258" name="フローチャート : 判断 257"/>
        <xdr:cNvSpPr/>
      </xdr:nvSpPr>
      <xdr:spPr>
        <a:xfrm>
          <a:off x="16129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28381</xdr:rowOff>
    </xdr:from>
    <xdr:ext cx="736600" cy="259045"/>
    <xdr:sp macro="" textlink="">
      <xdr:nvSpPr>
        <xdr:cNvPr id="259" name="テキスト ボックス 258"/>
        <xdr:cNvSpPr txBox="1"/>
      </xdr:nvSpPr>
      <xdr:spPr>
        <a:xfrm>
          <a:off x="15798800" y="1425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66039</xdr:rowOff>
    </xdr:from>
    <xdr:to>
      <xdr:col>22</xdr:col>
      <xdr:colOff>203200</xdr:colOff>
      <xdr:row>88</xdr:row>
      <xdr:rowOff>136737</xdr:rowOff>
    </xdr:to>
    <xdr:cxnSp macro="">
      <xdr:nvCxnSpPr>
        <xdr:cNvPr id="260" name="直線コネクタ 259"/>
        <xdr:cNvCxnSpPr/>
      </xdr:nvCxnSpPr>
      <xdr:spPr>
        <a:xfrm flipV="1">
          <a:off x="14401800" y="13953489"/>
          <a:ext cx="889000" cy="127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63923</xdr:rowOff>
    </xdr:from>
    <xdr:to>
      <xdr:col>22</xdr:col>
      <xdr:colOff>254000</xdr:colOff>
      <xdr:row>84</xdr:row>
      <xdr:rowOff>165523</xdr:rowOff>
    </xdr:to>
    <xdr:sp macro="" textlink="">
      <xdr:nvSpPr>
        <xdr:cNvPr id="261" name="フローチャート : 判断 260"/>
        <xdr:cNvSpPr/>
      </xdr:nvSpPr>
      <xdr:spPr>
        <a:xfrm>
          <a:off x="15240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150300</xdr:rowOff>
    </xdr:from>
    <xdr:ext cx="762000" cy="259045"/>
    <xdr:sp macro="" textlink="">
      <xdr:nvSpPr>
        <xdr:cNvPr id="262" name="テキスト ボックス 261"/>
        <xdr:cNvSpPr txBox="1"/>
      </xdr:nvSpPr>
      <xdr:spPr>
        <a:xfrm>
          <a:off x="149098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96520</xdr:rowOff>
    </xdr:from>
    <xdr:to>
      <xdr:col>21</xdr:col>
      <xdr:colOff>0</xdr:colOff>
      <xdr:row>88</xdr:row>
      <xdr:rowOff>136737</xdr:rowOff>
    </xdr:to>
    <xdr:cxnSp macro="">
      <xdr:nvCxnSpPr>
        <xdr:cNvPr id="263" name="直線コネクタ 262"/>
        <xdr:cNvCxnSpPr/>
      </xdr:nvCxnSpPr>
      <xdr:spPr>
        <a:xfrm>
          <a:off x="13512800" y="151841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4" name="フローチャート : 判断 263"/>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5" name="テキスト ボックス 264"/>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6" name="フローチャート : 判断 265"/>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67" name="テキスト ボックス 266"/>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120227</xdr:rowOff>
    </xdr:from>
    <xdr:to>
      <xdr:col>24</xdr:col>
      <xdr:colOff>609600</xdr:colOff>
      <xdr:row>85</xdr:row>
      <xdr:rowOff>50377</xdr:rowOff>
    </xdr:to>
    <xdr:sp macro="" textlink="">
      <xdr:nvSpPr>
        <xdr:cNvPr id="273" name="円/楕円 272"/>
        <xdr:cNvSpPr/>
      </xdr:nvSpPr>
      <xdr:spPr>
        <a:xfrm>
          <a:off x="169672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92304</xdr:rowOff>
    </xdr:from>
    <xdr:ext cx="762000" cy="259045"/>
    <xdr:sp macro="" textlink="">
      <xdr:nvSpPr>
        <xdr:cNvPr id="274" name="給与水準   （国との比較）該当値テキスト"/>
        <xdr:cNvSpPr txBox="1"/>
      </xdr:nvSpPr>
      <xdr:spPr>
        <a:xfrm>
          <a:off x="17106900" y="1449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136313</xdr:rowOff>
    </xdr:from>
    <xdr:to>
      <xdr:col>23</xdr:col>
      <xdr:colOff>457200</xdr:colOff>
      <xdr:row>85</xdr:row>
      <xdr:rowOff>66463</xdr:rowOff>
    </xdr:to>
    <xdr:sp macro="" textlink="">
      <xdr:nvSpPr>
        <xdr:cNvPr id="275" name="円/楕円 274"/>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51240</xdr:rowOff>
    </xdr:from>
    <xdr:ext cx="736600" cy="259045"/>
    <xdr:sp macro="" textlink="">
      <xdr:nvSpPr>
        <xdr:cNvPr id="276" name="テキスト ボックス 275"/>
        <xdr:cNvSpPr txBox="1"/>
      </xdr:nvSpPr>
      <xdr:spPr>
        <a:xfrm>
          <a:off x="15798800" y="1462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15239</xdr:rowOff>
    </xdr:from>
    <xdr:to>
      <xdr:col>22</xdr:col>
      <xdr:colOff>254000</xdr:colOff>
      <xdr:row>81</xdr:row>
      <xdr:rowOff>116839</xdr:rowOff>
    </xdr:to>
    <xdr:sp macro="" textlink="">
      <xdr:nvSpPr>
        <xdr:cNvPr id="277" name="円/楕円 276"/>
        <xdr:cNvSpPr/>
      </xdr:nvSpPr>
      <xdr:spPr>
        <a:xfrm>
          <a:off x="15240000" y="1390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127016</xdr:rowOff>
    </xdr:from>
    <xdr:ext cx="762000" cy="259045"/>
    <xdr:sp macro="" textlink="">
      <xdr:nvSpPr>
        <xdr:cNvPr id="278" name="テキスト ボックス 277"/>
        <xdr:cNvSpPr txBox="1"/>
      </xdr:nvSpPr>
      <xdr:spPr>
        <a:xfrm>
          <a:off x="14909800" y="1367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85937</xdr:rowOff>
    </xdr:from>
    <xdr:to>
      <xdr:col>21</xdr:col>
      <xdr:colOff>50800</xdr:colOff>
      <xdr:row>89</xdr:row>
      <xdr:rowOff>16087</xdr:rowOff>
    </xdr:to>
    <xdr:sp macro="" textlink="">
      <xdr:nvSpPr>
        <xdr:cNvPr id="279" name="円/楕円 278"/>
        <xdr:cNvSpPr/>
      </xdr:nvSpPr>
      <xdr:spPr>
        <a:xfrm>
          <a:off x="14351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864</xdr:rowOff>
    </xdr:from>
    <xdr:ext cx="762000" cy="259045"/>
    <xdr:sp macro="" textlink="">
      <xdr:nvSpPr>
        <xdr:cNvPr id="280" name="テキスト ボックス 279"/>
        <xdr:cNvSpPr txBox="1"/>
      </xdr:nvSpPr>
      <xdr:spPr>
        <a:xfrm>
          <a:off x="14020800" y="152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45720</xdr:rowOff>
    </xdr:from>
    <xdr:to>
      <xdr:col>19</xdr:col>
      <xdr:colOff>533400</xdr:colOff>
      <xdr:row>88</xdr:row>
      <xdr:rowOff>147320</xdr:rowOff>
    </xdr:to>
    <xdr:sp macro="" textlink="">
      <xdr:nvSpPr>
        <xdr:cNvPr id="281" name="円/楕円 280"/>
        <xdr:cNvSpPr/>
      </xdr:nvSpPr>
      <xdr:spPr>
        <a:xfrm>
          <a:off x="13462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157497</xdr:rowOff>
    </xdr:from>
    <xdr:ext cx="762000" cy="259045"/>
    <xdr:sp macro="" textlink="">
      <xdr:nvSpPr>
        <xdr:cNvPr id="282" name="テキスト ボックス 281"/>
        <xdr:cNvSpPr txBox="1"/>
      </xdr:nvSpPr>
      <xdr:spPr>
        <a:xfrm>
          <a:off x="131318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年度の人口千人当たり職員数は</a:t>
          </a:r>
          <a:r>
            <a:rPr kumimoji="1" lang="en-US" altLang="ja-JP" sz="1300">
              <a:solidFill>
                <a:schemeClr val="dk1"/>
              </a:solidFill>
              <a:latin typeface="+mn-ea"/>
              <a:ea typeface="+mn-ea"/>
              <a:cs typeface="+mn-cs"/>
            </a:rPr>
            <a:t>5.14</a:t>
          </a:r>
          <a:r>
            <a:rPr kumimoji="1" lang="ja-JP" altLang="en-US" sz="1300">
              <a:solidFill>
                <a:schemeClr val="dk1"/>
              </a:solidFill>
              <a:latin typeface="+mn-ea"/>
              <a:ea typeface="+mn-ea"/>
              <a:cs typeface="+mn-cs"/>
            </a:rPr>
            <a:t>人であり、対前年度比で</a:t>
          </a:r>
          <a:r>
            <a:rPr kumimoji="1" lang="en-US" altLang="ja-JP" sz="1300">
              <a:solidFill>
                <a:schemeClr val="dk1"/>
              </a:solidFill>
              <a:latin typeface="+mn-ea"/>
              <a:ea typeface="+mn-ea"/>
              <a:cs typeface="+mn-cs"/>
            </a:rPr>
            <a:t>0.04</a:t>
          </a:r>
          <a:r>
            <a:rPr kumimoji="1" lang="ja-JP" altLang="en-US" sz="1300">
              <a:solidFill>
                <a:schemeClr val="dk1"/>
              </a:solidFill>
              <a:latin typeface="+mn-ea"/>
              <a:ea typeface="+mn-ea"/>
              <a:cs typeface="+mn-cs"/>
            </a:rPr>
            <a:t>ポイント悪化しているものの、類似団体平均値及び大阪府平均値を下回る水準となっている。今後も引き続き定員適正化計画に基づく定員管理に努める。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117221</xdr:rowOff>
    </xdr:from>
    <xdr:to>
      <xdr:col>24</xdr:col>
      <xdr:colOff>558800</xdr:colOff>
      <xdr:row>67</xdr:row>
      <xdr:rowOff>26924</xdr:rowOff>
    </xdr:to>
    <xdr:cxnSp macro="">
      <xdr:nvCxnSpPr>
        <xdr:cNvPr id="310" name="直線コネクタ 309"/>
        <xdr:cNvCxnSpPr/>
      </xdr:nvCxnSpPr>
      <xdr:spPr>
        <a:xfrm flipV="1">
          <a:off x="17018000" y="10232771"/>
          <a:ext cx="0" cy="12813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170451</xdr:rowOff>
    </xdr:from>
    <xdr:ext cx="762000" cy="259045"/>
    <xdr:sp macro="" textlink="">
      <xdr:nvSpPr>
        <xdr:cNvPr id="311" name="定員管理の状況最小値テキスト"/>
        <xdr:cNvSpPr txBox="1"/>
      </xdr:nvSpPr>
      <xdr:spPr>
        <a:xfrm>
          <a:off x="17106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67</xdr:row>
      <xdr:rowOff>26924</xdr:rowOff>
    </xdr:from>
    <xdr:to>
      <xdr:col>24</xdr:col>
      <xdr:colOff>647700</xdr:colOff>
      <xdr:row>67</xdr:row>
      <xdr:rowOff>26924</xdr:rowOff>
    </xdr:to>
    <xdr:cxnSp macro="">
      <xdr:nvCxnSpPr>
        <xdr:cNvPr id="312" name="直線コネクタ 311"/>
        <xdr:cNvCxnSpPr/>
      </xdr:nvCxnSpPr>
      <xdr:spPr>
        <a:xfrm>
          <a:off x="16929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32148</xdr:rowOff>
    </xdr:from>
    <xdr:ext cx="762000" cy="259045"/>
    <xdr:sp macro="" textlink="">
      <xdr:nvSpPr>
        <xdr:cNvPr id="313" name="定員管理の状況最大値テキスト"/>
        <xdr:cNvSpPr txBox="1"/>
      </xdr:nvSpPr>
      <xdr:spPr>
        <a:xfrm>
          <a:off x="17106900" y="997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4.67</a:t>
          </a:r>
          <a:endParaRPr kumimoji="1" lang="ja-JP" altLang="en-US" sz="1000" b="1">
            <a:latin typeface="ＭＳ Ｐゴシック"/>
          </a:endParaRPr>
        </a:p>
      </xdr:txBody>
    </xdr:sp>
    <xdr:clientData/>
  </xdr:oneCellAnchor>
  <xdr:twoCellAnchor>
    <xdr:from>
      <xdr:col>24</xdr:col>
      <xdr:colOff>469900</xdr:colOff>
      <xdr:row>59</xdr:row>
      <xdr:rowOff>117221</xdr:rowOff>
    </xdr:from>
    <xdr:to>
      <xdr:col>24</xdr:col>
      <xdr:colOff>647700</xdr:colOff>
      <xdr:row>59</xdr:row>
      <xdr:rowOff>117221</xdr:rowOff>
    </xdr:to>
    <xdr:cxnSp macro="">
      <xdr:nvCxnSpPr>
        <xdr:cNvPr id="314" name="直線コネクタ 313"/>
        <xdr:cNvCxnSpPr/>
      </xdr:nvCxnSpPr>
      <xdr:spPr>
        <a:xfrm>
          <a:off x="16929100" y="1023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49530</xdr:rowOff>
    </xdr:from>
    <xdr:to>
      <xdr:col>24</xdr:col>
      <xdr:colOff>558800</xdr:colOff>
      <xdr:row>60</xdr:row>
      <xdr:rowOff>59182</xdr:rowOff>
    </xdr:to>
    <xdr:cxnSp macro="">
      <xdr:nvCxnSpPr>
        <xdr:cNvPr id="315" name="直線コネクタ 314"/>
        <xdr:cNvCxnSpPr/>
      </xdr:nvCxnSpPr>
      <xdr:spPr>
        <a:xfrm>
          <a:off x="16179800" y="1033653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122699</xdr:rowOff>
    </xdr:from>
    <xdr:ext cx="762000" cy="259045"/>
    <xdr:sp macro="" textlink="">
      <xdr:nvSpPr>
        <xdr:cNvPr id="316" name="定員管理の状況平均値テキスト"/>
        <xdr:cNvSpPr txBox="1"/>
      </xdr:nvSpPr>
      <xdr:spPr>
        <a:xfrm>
          <a:off x="17106900" y="1058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150622</xdr:rowOff>
    </xdr:from>
    <xdr:to>
      <xdr:col>24</xdr:col>
      <xdr:colOff>609600</xdr:colOff>
      <xdr:row>62</xdr:row>
      <xdr:rowOff>80772</xdr:rowOff>
    </xdr:to>
    <xdr:sp macro="" textlink="">
      <xdr:nvSpPr>
        <xdr:cNvPr id="317" name="フローチャート : 判断 316"/>
        <xdr:cNvSpPr/>
      </xdr:nvSpPr>
      <xdr:spPr>
        <a:xfrm>
          <a:off x="169672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49530</xdr:rowOff>
    </xdr:from>
    <xdr:to>
      <xdr:col>23</xdr:col>
      <xdr:colOff>406400</xdr:colOff>
      <xdr:row>60</xdr:row>
      <xdr:rowOff>141224</xdr:rowOff>
    </xdr:to>
    <xdr:cxnSp macro="">
      <xdr:nvCxnSpPr>
        <xdr:cNvPr id="318" name="直線コネクタ 317"/>
        <xdr:cNvCxnSpPr/>
      </xdr:nvCxnSpPr>
      <xdr:spPr>
        <a:xfrm flipV="1">
          <a:off x="15290800" y="1033653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19" name="フローチャート : 判断 318"/>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0" name="テキスト ボックス 319"/>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141224</xdr:rowOff>
    </xdr:from>
    <xdr:to>
      <xdr:col>22</xdr:col>
      <xdr:colOff>203200</xdr:colOff>
      <xdr:row>61</xdr:row>
      <xdr:rowOff>20447</xdr:rowOff>
    </xdr:to>
    <xdr:cxnSp macro="">
      <xdr:nvCxnSpPr>
        <xdr:cNvPr id="321" name="直線コネクタ 320"/>
        <xdr:cNvCxnSpPr/>
      </xdr:nvCxnSpPr>
      <xdr:spPr>
        <a:xfrm flipV="1">
          <a:off x="14401800" y="1042822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140970</xdr:rowOff>
    </xdr:from>
    <xdr:to>
      <xdr:col>22</xdr:col>
      <xdr:colOff>254000</xdr:colOff>
      <xdr:row>62</xdr:row>
      <xdr:rowOff>71120</xdr:rowOff>
    </xdr:to>
    <xdr:sp macro="" textlink="">
      <xdr:nvSpPr>
        <xdr:cNvPr id="322" name="フローチャート : 判断 321"/>
        <xdr:cNvSpPr/>
      </xdr:nvSpPr>
      <xdr:spPr>
        <a:xfrm>
          <a:off x="15240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55897</xdr:rowOff>
    </xdr:from>
    <xdr:ext cx="762000" cy="259045"/>
    <xdr:sp macro="" textlink="">
      <xdr:nvSpPr>
        <xdr:cNvPr id="323" name="テキスト ボックス 322"/>
        <xdr:cNvSpPr txBox="1"/>
      </xdr:nvSpPr>
      <xdr:spPr>
        <a:xfrm>
          <a:off x="14909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20447</xdr:rowOff>
    </xdr:from>
    <xdr:to>
      <xdr:col>21</xdr:col>
      <xdr:colOff>0</xdr:colOff>
      <xdr:row>61</xdr:row>
      <xdr:rowOff>97663</xdr:rowOff>
    </xdr:to>
    <xdr:cxnSp macro="">
      <xdr:nvCxnSpPr>
        <xdr:cNvPr id="324" name="直線コネクタ 323"/>
        <xdr:cNvCxnSpPr/>
      </xdr:nvCxnSpPr>
      <xdr:spPr>
        <a:xfrm flipV="1">
          <a:off x="13512800" y="10478897"/>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148209</xdr:rowOff>
    </xdr:from>
    <xdr:to>
      <xdr:col>21</xdr:col>
      <xdr:colOff>50800</xdr:colOff>
      <xdr:row>62</xdr:row>
      <xdr:rowOff>78359</xdr:rowOff>
    </xdr:to>
    <xdr:sp macro="" textlink="">
      <xdr:nvSpPr>
        <xdr:cNvPr id="325" name="フローチャート : 判断 324"/>
        <xdr:cNvSpPr/>
      </xdr:nvSpPr>
      <xdr:spPr>
        <a:xfrm>
          <a:off x="14351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63136</xdr:rowOff>
    </xdr:from>
    <xdr:ext cx="762000" cy="259045"/>
    <xdr:sp macro="" textlink="">
      <xdr:nvSpPr>
        <xdr:cNvPr id="326" name="テキスト ボックス 325"/>
        <xdr:cNvSpPr txBox="1"/>
      </xdr:nvSpPr>
      <xdr:spPr>
        <a:xfrm>
          <a:off x="14020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27" name="フローチャート : 判断 326"/>
        <xdr:cNvSpPr/>
      </xdr:nvSpPr>
      <xdr:spPr>
        <a:xfrm>
          <a:off x="13462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116222</xdr:rowOff>
    </xdr:from>
    <xdr:ext cx="762000" cy="259045"/>
    <xdr:sp macro="" textlink="">
      <xdr:nvSpPr>
        <xdr:cNvPr id="328" name="テキスト ボックス 327"/>
        <xdr:cNvSpPr txBox="1"/>
      </xdr:nvSpPr>
      <xdr:spPr>
        <a:xfrm>
          <a:off x="13131800" y="1074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8382</xdr:rowOff>
    </xdr:from>
    <xdr:to>
      <xdr:col>24</xdr:col>
      <xdr:colOff>609600</xdr:colOff>
      <xdr:row>60</xdr:row>
      <xdr:rowOff>109982</xdr:rowOff>
    </xdr:to>
    <xdr:sp macro="" textlink="">
      <xdr:nvSpPr>
        <xdr:cNvPr id="334" name="円/楕円 333"/>
        <xdr:cNvSpPr/>
      </xdr:nvSpPr>
      <xdr:spPr>
        <a:xfrm>
          <a:off x="16967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101109</xdr:rowOff>
    </xdr:from>
    <xdr:ext cx="762000" cy="259045"/>
    <xdr:sp macro="" textlink="">
      <xdr:nvSpPr>
        <xdr:cNvPr id="335" name="定員管理の状況該当値テキスト"/>
        <xdr:cNvSpPr txBox="1"/>
      </xdr:nvSpPr>
      <xdr:spPr>
        <a:xfrm>
          <a:off x="17106900" y="1021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170180</xdr:rowOff>
    </xdr:from>
    <xdr:to>
      <xdr:col>23</xdr:col>
      <xdr:colOff>457200</xdr:colOff>
      <xdr:row>60</xdr:row>
      <xdr:rowOff>100330</xdr:rowOff>
    </xdr:to>
    <xdr:sp macro="" textlink="">
      <xdr:nvSpPr>
        <xdr:cNvPr id="336" name="円/楕円 335"/>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110507</xdr:rowOff>
    </xdr:from>
    <xdr:ext cx="736600" cy="259045"/>
    <xdr:sp macro="" textlink="">
      <xdr:nvSpPr>
        <xdr:cNvPr id="337" name="テキスト ボックス 336"/>
        <xdr:cNvSpPr txBox="1"/>
      </xdr:nvSpPr>
      <xdr:spPr>
        <a:xfrm>
          <a:off x="15798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90424</xdr:rowOff>
    </xdr:from>
    <xdr:to>
      <xdr:col>22</xdr:col>
      <xdr:colOff>254000</xdr:colOff>
      <xdr:row>61</xdr:row>
      <xdr:rowOff>20574</xdr:rowOff>
    </xdr:to>
    <xdr:sp macro="" textlink="">
      <xdr:nvSpPr>
        <xdr:cNvPr id="338" name="円/楕円 337"/>
        <xdr:cNvSpPr/>
      </xdr:nvSpPr>
      <xdr:spPr>
        <a:xfrm>
          <a:off x="152400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30751</xdr:rowOff>
    </xdr:from>
    <xdr:ext cx="762000" cy="259045"/>
    <xdr:sp macro="" textlink="">
      <xdr:nvSpPr>
        <xdr:cNvPr id="339" name="テキスト ボックス 338"/>
        <xdr:cNvSpPr txBox="1"/>
      </xdr:nvSpPr>
      <xdr:spPr>
        <a:xfrm>
          <a:off x="14909800" y="1014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141097</xdr:rowOff>
    </xdr:from>
    <xdr:to>
      <xdr:col>21</xdr:col>
      <xdr:colOff>50800</xdr:colOff>
      <xdr:row>61</xdr:row>
      <xdr:rowOff>71247</xdr:rowOff>
    </xdr:to>
    <xdr:sp macro="" textlink="">
      <xdr:nvSpPr>
        <xdr:cNvPr id="340" name="円/楕円 339"/>
        <xdr:cNvSpPr/>
      </xdr:nvSpPr>
      <xdr:spPr>
        <a:xfrm>
          <a:off x="14351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81424</xdr:rowOff>
    </xdr:from>
    <xdr:ext cx="762000" cy="259045"/>
    <xdr:sp macro="" textlink="">
      <xdr:nvSpPr>
        <xdr:cNvPr id="341" name="テキスト ボックス 340"/>
        <xdr:cNvSpPr txBox="1"/>
      </xdr:nvSpPr>
      <xdr:spPr>
        <a:xfrm>
          <a:off x="14020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46863</xdr:rowOff>
    </xdr:from>
    <xdr:to>
      <xdr:col>19</xdr:col>
      <xdr:colOff>533400</xdr:colOff>
      <xdr:row>61</xdr:row>
      <xdr:rowOff>148463</xdr:rowOff>
    </xdr:to>
    <xdr:sp macro="" textlink="">
      <xdr:nvSpPr>
        <xdr:cNvPr id="342" name="円/楕円 341"/>
        <xdr:cNvSpPr/>
      </xdr:nvSpPr>
      <xdr:spPr>
        <a:xfrm>
          <a:off x="13462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158640</xdr:rowOff>
    </xdr:from>
    <xdr:ext cx="762000" cy="259045"/>
    <xdr:sp macro="" textlink="">
      <xdr:nvSpPr>
        <xdr:cNvPr id="343" name="テキスト ボックス 342"/>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年度の実質公債比率（単年度）は、標準財政規模の額が増加（</a:t>
          </a:r>
          <a:r>
            <a:rPr kumimoji="1" lang="en-US" altLang="ja-JP" sz="1300">
              <a:latin typeface="ＭＳ Ｐゴシック"/>
            </a:rPr>
            <a:t>656</a:t>
          </a:r>
          <a:r>
            <a:rPr kumimoji="1" lang="ja-JP" altLang="en-US" sz="1300">
              <a:latin typeface="ＭＳ Ｐゴシック"/>
            </a:rPr>
            <a:t>百万円）となっているものの、一般単独事業債などの元利償還金の増加（</a:t>
          </a:r>
          <a:r>
            <a:rPr kumimoji="1" lang="en-US" altLang="ja-JP" sz="1300">
              <a:latin typeface="ＭＳ Ｐゴシック"/>
            </a:rPr>
            <a:t>94</a:t>
          </a:r>
          <a:r>
            <a:rPr kumimoji="1" lang="ja-JP" altLang="en-US" sz="1300">
              <a:latin typeface="ＭＳ Ｐゴシック"/>
            </a:rPr>
            <a:t>百万円）、特定財源の額の減少（</a:t>
          </a:r>
          <a:r>
            <a:rPr kumimoji="1" lang="en-US" altLang="ja-JP" sz="1300">
              <a:latin typeface="ＭＳ Ｐゴシック"/>
            </a:rPr>
            <a:t>395</a:t>
          </a:r>
          <a:r>
            <a:rPr kumimoji="1" lang="ja-JP" altLang="en-US" sz="1300">
              <a:latin typeface="ＭＳ Ｐゴシック"/>
            </a:rPr>
            <a:t>百万円）などにより単年度では</a:t>
          </a:r>
          <a:r>
            <a:rPr kumimoji="1" lang="en-US" altLang="ja-JP" sz="1300">
              <a:latin typeface="ＭＳ Ｐゴシック"/>
            </a:rPr>
            <a:t>0.5</a:t>
          </a:r>
          <a:r>
            <a:rPr kumimoji="1" lang="ja-JP" altLang="en-US" sz="1300">
              <a:latin typeface="ＭＳ Ｐゴシック"/>
            </a:rPr>
            <a:t>ポイント悪化している。しかしながら、平成</a:t>
          </a:r>
          <a:r>
            <a:rPr kumimoji="1" lang="en-US" altLang="ja-JP" sz="1300">
              <a:latin typeface="ＭＳ Ｐゴシック"/>
            </a:rPr>
            <a:t>24</a:t>
          </a:r>
          <a:r>
            <a:rPr kumimoji="1" lang="ja-JP" altLang="en-US" sz="1300">
              <a:latin typeface="ＭＳ Ｐゴシック"/>
            </a:rPr>
            <a:t>年度の実質公債比率（単年度）に比べると</a:t>
          </a:r>
          <a:r>
            <a:rPr kumimoji="1" lang="en-US" altLang="ja-JP" sz="1300">
              <a:latin typeface="ＭＳ Ｐゴシック"/>
            </a:rPr>
            <a:t>1.5</a:t>
          </a:r>
          <a:r>
            <a:rPr kumimoji="1" lang="ja-JP" altLang="en-US" sz="1300">
              <a:latin typeface="ＭＳ Ｐゴシック"/>
            </a:rPr>
            <a:t>ポイント改善されており、</a:t>
          </a:r>
          <a:r>
            <a:rPr kumimoji="1" lang="en-US" altLang="ja-JP" sz="1300">
              <a:latin typeface="ＭＳ Ｐゴシック"/>
            </a:rPr>
            <a:t>3</a:t>
          </a:r>
          <a:r>
            <a:rPr kumimoji="1" lang="ja-JP" altLang="en-US" sz="1300">
              <a:latin typeface="ＭＳ Ｐゴシック"/>
            </a:rPr>
            <a:t>ヵ年平均では</a:t>
          </a:r>
          <a:r>
            <a:rPr kumimoji="1" lang="en-US" altLang="ja-JP" sz="1300">
              <a:latin typeface="ＭＳ Ｐゴシック"/>
            </a:rPr>
            <a:t>0.5</a:t>
          </a:r>
          <a:r>
            <a:rPr kumimoji="1" lang="ja-JP" altLang="en-US" sz="1300">
              <a:latin typeface="ＭＳ Ｐゴシック"/>
            </a:rPr>
            <a:t>ポイント改善し、</a:t>
          </a:r>
          <a:r>
            <a:rPr kumimoji="1" lang="ja-JP" altLang="en-US" sz="1300">
              <a:solidFill>
                <a:schemeClr val="dk1"/>
              </a:solidFill>
              <a:latin typeface="+mn-lt"/>
              <a:ea typeface="+mn-ea"/>
              <a:cs typeface="+mn-cs"/>
            </a:rPr>
            <a:t>大阪府平均値は上回るが、類似団体平均値を下回る水準となった。今後とも適切な市債発行に努め、後年度への負担軽減を図る。</a:t>
          </a:r>
          <a:endParaRPr lang="ja-JP" altLang="en-US" sz="130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11684</xdr:rowOff>
    </xdr:from>
    <xdr:to>
      <xdr:col>24</xdr:col>
      <xdr:colOff>558800</xdr:colOff>
      <xdr:row>45</xdr:row>
      <xdr:rowOff>12954</xdr:rowOff>
    </xdr:to>
    <xdr:cxnSp macro="">
      <xdr:nvCxnSpPr>
        <xdr:cNvPr id="370" name="直線コネクタ 369"/>
        <xdr:cNvCxnSpPr/>
      </xdr:nvCxnSpPr>
      <xdr:spPr>
        <a:xfrm flipV="1">
          <a:off x="17018000" y="6183884"/>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1"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2" name="直線コネクタ 371"/>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98061</xdr:rowOff>
    </xdr:from>
    <xdr:ext cx="762000" cy="259045"/>
    <xdr:sp macro="" textlink="">
      <xdr:nvSpPr>
        <xdr:cNvPr id="373"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24</xdr:col>
      <xdr:colOff>469900</xdr:colOff>
      <xdr:row>36</xdr:row>
      <xdr:rowOff>11684</xdr:rowOff>
    </xdr:from>
    <xdr:to>
      <xdr:col>24</xdr:col>
      <xdr:colOff>647700</xdr:colOff>
      <xdr:row>36</xdr:row>
      <xdr:rowOff>11684</xdr:rowOff>
    </xdr:to>
    <xdr:cxnSp macro="">
      <xdr:nvCxnSpPr>
        <xdr:cNvPr id="374" name="直線コネクタ 373"/>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88392</xdr:rowOff>
    </xdr:from>
    <xdr:to>
      <xdr:col>24</xdr:col>
      <xdr:colOff>558800</xdr:colOff>
      <xdr:row>40</xdr:row>
      <xdr:rowOff>136652</xdr:rowOff>
    </xdr:to>
    <xdr:cxnSp macro="">
      <xdr:nvCxnSpPr>
        <xdr:cNvPr id="375" name="直線コネクタ 374"/>
        <xdr:cNvCxnSpPr/>
      </xdr:nvCxnSpPr>
      <xdr:spPr>
        <a:xfrm flipV="1">
          <a:off x="16179800" y="69463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19321</xdr:rowOff>
    </xdr:from>
    <xdr:ext cx="762000" cy="259045"/>
    <xdr:sp macro="" textlink="">
      <xdr:nvSpPr>
        <xdr:cNvPr id="376"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47244</xdr:rowOff>
    </xdr:from>
    <xdr:to>
      <xdr:col>24</xdr:col>
      <xdr:colOff>609600</xdr:colOff>
      <xdr:row>40</xdr:row>
      <xdr:rowOff>148844</xdr:rowOff>
    </xdr:to>
    <xdr:sp macro="" textlink="">
      <xdr:nvSpPr>
        <xdr:cNvPr id="377" name="フローチャート : 判断 376"/>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136652</xdr:rowOff>
    </xdr:from>
    <xdr:to>
      <xdr:col>23</xdr:col>
      <xdr:colOff>406400</xdr:colOff>
      <xdr:row>41</xdr:row>
      <xdr:rowOff>13462</xdr:rowOff>
    </xdr:to>
    <xdr:cxnSp macro="">
      <xdr:nvCxnSpPr>
        <xdr:cNvPr id="378" name="直線コネクタ 377"/>
        <xdr:cNvCxnSpPr/>
      </xdr:nvCxnSpPr>
      <xdr:spPr>
        <a:xfrm flipV="1">
          <a:off x="15290800" y="699465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79" name="フローチャート : 判断 378"/>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80" name="テキスト ボックス 379"/>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23114</xdr:rowOff>
    </xdr:to>
    <xdr:cxnSp macro="">
      <xdr:nvCxnSpPr>
        <xdr:cNvPr id="381" name="直線コネクタ 380"/>
        <xdr:cNvCxnSpPr/>
      </xdr:nvCxnSpPr>
      <xdr:spPr>
        <a:xfrm flipV="1">
          <a:off x="14401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82" name="フローチャート : 判断 381"/>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55135</xdr:rowOff>
    </xdr:from>
    <xdr:ext cx="762000" cy="259045"/>
    <xdr:sp macro="" textlink="">
      <xdr:nvSpPr>
        <xdr:cNvPr id="383" name="テキスト ボックス 382"/>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146304</xdr:rowOff>
    </xdr:from>
    <xdr:to>
      <xdr:col>21</xdr:col>
      <xdr:colOff>0</xdr:colOff>
      <xdr:row>41</xdr:row>
      <xdr:rowOff>23114</xdr:rowOff>
    </xdr:to>
    <xdr:cxnSp macro="">
      <xdr:nvCxnSpPr>
        <xdr:cNvPr id="384" name="直線コネクタ 383"/>
        <xdr:cNvCxnSpPr/>
      </xdr:nvCxnSpPr>
      <xdr:spPr>
        <a:xfrm>
          <a:off x="13512800" y="70043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87" name="フローチャート : 判断 386"/>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88" name="テキスト ボックス 387"/>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4" name="円/楕円 393"/>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5"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85852</xdr:rowOff>
    </xdr:from>
    <xdr:to>
      <xdr:col>23</xdr:col>
      <xdr:colOff>457200</xdr:colOff>
      <xdr:row>41</xdr:row>
      <xdr:rowOff>16002</xdr:rowOff>
    </xdr:to>
    <xdr:sp macro="" textlink="">
      <xdr:nvSpPr>
        <xdr:cNvPr id="396" name="円/楕円 395"/>
        <xdr:cNvSpPr/>
      </xdr:nvSpPr>
      <xdr:spPr>
        <a:xfrm>
          <a:off x="16129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779</xdr:rowOff>
    </xdr:from>
    <xdr:ext cx="736600" cy="259045"/>
    <xdr:sp macro="" textlink="">
      <xdr:nvSpPr>
        <xdr:cNvPr id="397" name="テキスト ボックス 396"/>
        <xdr:cNvSpPr txBox="1"/>
      </xdr:nvSpPr>
      <xdr:spPr>
        <a:xfrm>
          <a:off x="15798800" y="703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134112</xdr:rowOff>
    </xdr:from>
    <xdr:to>
      <xdr:col>22</xdr:col>
      <xdr:colOff>254000</xdr:colOff>
      <xdr:row>41</xdr:row>
      <xdr:rowOff>64262</xdr:rowOff>
    </xdr:to>
    <xdr:sp macro="" textlink="">
      <xdr:nvSpPr>
        <xdr:cNvPr id="398" name="円/楕円 397"/>
        <xdr:cNvSpPr/>
      </xdr:nvSpPr>
      <xdr:spPr>
        <a:xfrm>
          <a:off x="15240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49039</xdr:rowOff>
    </xdr:from>
    <xdr:ext cx="762000" cy="259045"/>
    <xdr:sp macro="" textlink="">
      <xdr:nvSpPr>
        <xdr:cNvPr id="399" name="テキスト ボックス 398"/>
        <xdr:cNvSpPr txBox="1"/>
      </xdr:nvSpPr>
      <xdr:spPr>
        <a:xfrm>
          <a:off x="14909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143764</xdr:rowOff>
    </xdr:from>
    <xdr:to>
      <xdr:col>21</xdr:col>
      <xdr:colOff>50800</xdr:colOff>
      <xdr:row>41</xdr:row>
      <xdr:rowOff>73914</xdr:rowOff>
    </xdr:to>
    <xdr:sp macro="" textlink="">
      <xdr:nvSpPr>
        <xdr:cNvPr id="400" name="円/楕円 399"/>
        <xdr:cNvSpPr/>
      </xdr:nvSpPr>
      <xdr:spPr>
        <a:xfrm>
          <a:off x="14351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84091</xdr:rowOff>
    </xdr:from>
    <xdr:ext cx="762000" cy="259045"/>
    <xdr:sp macro="" textlink="">
      <xdr:nvSpPr>
        <xdr:cNvPr id="401" name="テキスト ボックス 400"/>
        <xdr:cNvSpPr txBox="1"/>
      </xdr:nvSpPr>
      <xdr:spPr>
        <a:xfrm>
          <a:off x="14020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95504</xdr:rowOff>
    </xdr:from>
    <xdr:to>
      <xdr:col>19</xdr:col>
      <xdr:colOff>533400</xdr:colOff>
      <xdr:row>41</xdr:row>
      <xdr:rowOff>25654</xdr:rowOff>
    </xdr:to>
    <xdr:sp macro="" textlink="">
      <xdr:nvSpPr>
        <xdr:cNvPr id="402" name="円/楕円 401"/>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35831</xdr:rowOff>
    </xdr:from>
    <xdr:ext cx="762000" cy="259045"/>
    <xdr:sp macro="" textlink="">
      <xdr:nvSpPr>
        <xdr:cNvPr id="403" name="テキスト ボックス 40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年度の将来負担比率は</a:t>
          </a:r>
          <a:r>
            <a:rPr kumimoji="1" lang="en-US" altLang="ja-JP" sz="1300">
              <a:solidFill>
                <a:schemeClr val="dk1"/>
              </a:solidFill>
              <a:latin typeface="+mn-ea"/>
              <a:ea typeface="+mn-ea"/>
              <a:cs typeface="+mn-cs"/>
            </a:rPr>
            <a:t>72</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6</a:t>
          </a:r>
          <a:r>
            <a:rPr kumimoji="1" lang="ja-JP" altLang="en-US" sz="1300">
              <a:solidFill>
                <a:schemeClr val="dk1"/>
              </a:solidFill>
              <a:latin typeface="+mn-ea"/>
              <a:ea typeface="+mn-ea"/>
              <a:cs typeface="+mn-cs"/>
            </a:rPr>
            <a:t>％で、小中一貫校新築事業・中学校統合校新築事業などに係る学校教育施設等整備事業債の発行（</a:t>
          </a:r>
          <a:r>
            <a:rPr kumimoji="1" lang="en-US" altLang="ja-JP" sz="1300">
              <a:solidFill>
                <a:schemeClr val="dk1"/>
              </a:solidFill>
              <a:latin typeface="+mn-ea"/>
              <a:ea typeface="+mn-ea"/>
              <a:cs typeface="+mn-cs"/>
            </a:rPr>
            <a:t>2,172</a:t>
          </a:r>
          <a:r>
            <a:rPr kumimoji="1" lang="ja-JP" altLang="en-US" sz="1300">
              <a:solidFill>
                <a:schemeClr val="dk1"/>
              </a:solidFill>
              <a:latin typeface="+mn-ea"/>
              <a:ea typeface="+mn-ea"/>
              <a:cs typeface="+mn-cs"/>
            </a:rPr>
            <a:t>百万円）などにより、地方債現在高が増加（</a:t>
          </a:r>
          <a:r>
            <a:rPr kumimoji="1" lang="en-US" altLang="ja-JP" sz="1300">
              <a:solidFill>
                <a:schemeClr val="dk1"/>
              </a:solidFill>
              <a:latin typeface="+mn-ea"/>
              <a:ea typeface="+mn-ea"/>
              <a:cs typeface="+mn-cs"/>
            </a:rPr>
            <a:t>2,508</a:t>
          </a:r>
          <a:r>
            <a:rPr kumimoji="1" lang="ja-JP" altLang="en-US" sz="1300">
              <a:solidFill>
                <a:schemeClr val="dk1"/>
              </a:solidFill>
              <a:latin typeface="+mn-ea"/>
              <a:ea typeface="+mn-ea"/>
              <a:cs typeface="+mn-cs"/>
            </a:rPr>
            <a:t>百万円）したが、充当可能基金の増加（</a:t>
          </a:r>
          <a:r>
            <a:rPr kumimoji="1" lang="en-US" altLang="ja-JP" sz="1300">
              <a:solidFill>
                <a:schemeClr val="dk1"/>
              </a:solidFill>
              <a:latin typeface="+mn-ea"/>
              <a:ea typeface="+mn-ea"/>
              <a:cs typeface="+mn-cs"/>
            </a:rPr>
            <a:t>868</a:t>
          </a:r>
          <a:r>
            <a:rPr kumimoji="1" lang="ja-JP" altLang="en-US" sz="1300">
              <a:solidFill>
                <a:schemeClr val="dk1"/>
              </a:solidFill>
              <a:latin typeface="+mn-ea"/>
              <a:ea typeface="+mn-ea"/>
              <a:cs typeface="+mn-cs"/>
            </a:rPr>
            <a:t>百万円）、地方債現在高等に係る基準財政需要額算入見込額の増加（</a:t>
          </a:r>
          <a:r>
            <a:rPr kumimoji="1" lang="en-US" altLang="ja-JP" sz="1300">
              <a:solidFill>
                <a:schemeClr val="dk1"/>
              </a:solidFill>
              <a:latin typeface="+mn-ea"/>
              <a:ea typeface="+mn-ea"/>
              <a:cs typeface="+mn-cs"/>
            </a:rPr>
            <a:t>1,819</a:t>
          </a:r>
          <a:r>
            <a:rPr kumimoji="1" lang="ja-JP" altLang="en-US" sz="1300">
              <a:solidFill>
                <a:schemeClr val="dk1"/>
              </a:solidFill>
              <a:latin typeface="+mn-ea"/>
              <a:ea typeface="+mn-ea"/>
              <a:cs typeface="+mn-cs"/>
            </a:rPr>
            <a:t>百万円）、標準財政規模の増加（</a:t>
          </a:r>
          <a:r>
            <a:rPr kumimoji="1" lang="en-US" altLang="ja-JP" sz="1300">
              <a:solidFill>
                <a:schemeClr val="dk1"/>
              </a:solidFill>
              <a:latin typeface="+mn-ea"/>
              <a:ea typeface="+mn-ea"/>
              <a:cs typeface="+mn-cs"/>
            </a:rPr>
            <a:t>656</a:t>
          </a:r>
          <a:r>
            <a:rPr kumimoji="1" lang="ja-JP" altLang="en-US" sz="1300">
              <a:solidFill>
                <a:schemeClr val="dk1"/>
              </a:solidFill>
              <a:latin typeface="+mn-ea"/>
              <a:ea typeface="+mn-ea"/>
              <a:cs typeface="+mn-cs"/>
            </a:rPr>
            <a:t>百万円）によって、</a:t>
          </a:r>
          <a:r>
            <a:rPr kumimoji="1" lang="en-US" altLang="ja-JP" sz="1300">
              <a:solidFill>
                <a:schemeClr val="dk1"/>
              </a:solidFill>
              <a:latin typeface="+mn-ea"/>
              <a:ea typeface="+mn-ea"/>
              <a:cs typeface="+mn-cs"/>
            </a:rPr>
            <a:t>4</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1</a:t>
          </a:r>
          <a:r>
            <a:rPr kumimoji="1" lang="ja-JP" altLang="en-US" sz="1300">
              <a:solidFill>
                <a:schemeClr val="dk1"/>
              </a:solidFill>
              <a:latin typeface="+mn-ea"/>
              <a:ea typeface="+mn-ea"/>
              <a:cs typeface="+mn-cs"/>
            </a:rPr>
            <a:t>ポイントの減となった。今後とも適切な市債発行に努め、後年度への負担軽減を図る。</a:t>
          </a:r>
          <a:endParaRPr kumimoji="1" lang="en-US" sz="1300">
            <a:solidFill>
              <a:schemeClr val="dk1"/>
            </a:solidFill>
            <a:latin typeface="+mn-ea"/>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19253</xdr:rowOff>
    </xdr:to>
    <xdr:cxnSp macro="">
      <xdr:nvCxnSpPr>
        <xdr:cNvPr id="430" name="直線コネクタ 429"/>
        <xdr:cNvCxnSpPr/>
      </xdr:nvCxnSpPr>
      <xdr:spPr>
        <a:xfrm flipV="1">
          <a:off x="17018000" y="2451100"/>
          <a:ext cx="0" cy="15115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162780</xdr:rowOff>
    </xdr:from>
    <xdr:ext cx="762000" cy="259045"/>
    <xdr:sp macro="" textlink="">
      <xdr:nvSpPr>
        <xdr:cNvPr id="431" name="将来負担の状況最小値テキスト"/>
        <xdr:cNvSpPr txBox="1"/>
      </xdr:nvSpPr>
      <xdr:spPr>
        <a:xfrm>
          <a:off x="17106900" y="393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156.6</a:t>
          </a:r>
          <a:endParaRPr kumimoji="1" lang="ja-JP" altLang="en-US" sz="1000" b="1">
            <a:latin typeface="ＭＳ Ｐゴシック"/>
          </a:endParaRPr>
        </a:p>
      </xdr:txBody>
    </xdr:sp>
    <xdr:clientData/>
  </xdr:oneCellAnchor>
  <xdr:twoCellAnchor>
    <xdr:from>
      <xdr:col>24</xdr:col>
      <xdr:colOff>469900</xdr:colOff>
      <xdr:row>23</xdr:row>
      <xdr:rowOff>19253</xdr:rowOff>
    </xdr:from>
    <xdr:to>
      <xdr:col>24</xdr:col>
      <xdr:colOff>647700</xdr:colOff>
      <xdr:row>23</xdr:row>
      <xdr:rowOff>19253</xdr:rowOff>
    </xdr:to>
    <xdr:cxnSp macro="">
      <xdr:nvCxnSpPr>
        <xdr:cNvPr id="432" name="直線コネクタ 431"/>
        <xdr:cNvCxnSpPr/>
      </xdr:nvCxnSpPr>
      <xdr:spPr>
        <a:xfrm>
          <a:off x="16929100" y="396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65735</xdr:rowOff>
    </xdr:from>
    <xdr:to>
      <xdr:col>24</xdr:col>
      <xdr:colOff>558800</xdr:colOff>
      <xdr:row>18</xdr:row>
      <xdr:rowOff>105308</xdr:rowOff>
    </xdr:to>
    <xdr:cxnSp macro="">
      <xdr:nvCxnSpPr>
        <xdr:cNvPr id="435" name="直線コネクタ 434"/>
        <xdr:cNvCxnSpPr/>
      </xdr:nvCxnSpPr>
      <xdr:spPr>
        <a:xfrm flipV="1">
          <a:off x="16179800" y="3151835"/>
          <a:ext cx="838200" cy="3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10482</xdr:rowOff>
    </xdr:from>
    <xdr:ext cx="762000" cy="259045"/>
    <xdr:sp macro="" textlink="">
      <xdr:nvSpPr>
        <xdr:cNvPr id="436" name="将来負担の状況平均値テキスト"/>
        <xdr:cNvSpPr txBox="1"/>
      </xdr:nvSpPr>
      <xdr:spPr>
        <a:xfrm>
          <a:off x="17106900" y="2582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165405</xdr:rowOff>
    </xdr:from>
    <xdr:to>
      <xdr:col>24</xdr:col>
      <xdr:colOff>609600</xdr:colOff>
      <xdr:row>16</xdr:row>
      <xdr:rowOff>95555</xdr:rowOff>
    </xdr:to>
    <xdr:sp macro="" textlink="">
      <xdr:nvSpPr>
        <xdr:cNvPr id="437" name="フローチャート : 判断 436"/>
        <xdr:cNvSpPr/>
      </xdr:nvSpPr>
      <xdr:spPr>
        <a:xfrm>
          <a:off x="16967200" y="273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44501</xdr:rowOff>
    </xdr:from>
    <xdr:to>
      <xdr:col>23</xdr:col>
      <xdr:colOff>406400</xdr:colOff>
      <xdr:row>18</xdr:row>
      <xdr:rowOff>105308</xdr:rowOff>
    </xdr:to>
    <xdr:cxnSp macro="">
      <xdr:nvCxnSpPr>
        <xdr:cNvPr id="438" name="直線コネクタ 437"/>
        <xdr:cNvCxnSpPr/>
      </xdr:nvCxnSpPr>
      <xdr:spPr>
        <a:xfrm>
          <a:off x="15290800" y="3130601"/>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154788</xdr:rowOff>
    </xdr:from>
    <xdr:to>
      <xdr:col>23</xdr:col>
      <xdr:colOff>457200</xdr:colOff>
      <xdr:row>16</xdr:row>
      <xdr:rowOff>84938</xdr:rowOff>
    </xdr:to>
    <xdr:sp macro="" textlink="">
      <xdr:nvSpPr>
        <xdr:cNvPr id="439" name="フローチャート : 判断 438"/>
        <xdr:cNvSpPr/>
      </xdr:nvSpPr>
      <xdr:spPr>
        <a:xfrm>
          <a:off x="16129000" y="272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95115</xdr:rowOff>
    </xdr:from>
    <xdr:ext cx="736600" cy="259045"/>
    <xdr:sp macro="" textlink="">
      <xdr:nvSpPr>
        <xdr:cNvPr id="440" name="テキスト ボックス 439"/>
        <xdr:cNvSpPr txBox="1"/>
      </xdr:nvSpPr>
      <xdr:spPr>
        <a:xfrm>
          <a:off x="15798800" y="2495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162865</xdr:rowOff>
    </xdr:from>
    <xdr:to>
      <xdr:col>22</xdr:col>
      <xdr:colOff>203200</xdr:colOff>
      <xdr:row>18</xdr:row>
      <xdr:rowOff>44501</xdr:rowOff>
    </xdr:to>
    <xdr:cxnSp macro="">
      <xdr:nvCxnSpPr>
        <xdr:cNvPr id="441" name="直線コネクタ 440"/>
        <xdr:cNvCxnSpPr/>
      </xdr:nvCxnSpPr>
      <xdr:spPr>
        <a:xfrm>
          <a:off x="14401800" y="3077515"/>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20015</xdr:rowOff>
    </xdr:from>
    <xdr:to>
      <xdr:col>22</xdr:col>
      <xdr:colOff>254000</xdr:colOff>
      <xdr:row>16</xdr:row>
      <xdr:rowOff>121615</xdr:rowOff>
    </xdr:to>
    <xdr:sp macro="" textlink="">
      <xdr:nvSpPr>
        <xdr:cNvPr id="442" name="フローチャート : 判断 441"/>
        <xdr:cNvSpPr/>
      </xdr:nvSpPr>
      <xdr:spPr>
        <a:xfrm>
          <a:off x="15240000" y="276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131792</xdr:rowOff>
    </xdr:from>
    <xdr:ext cx="762000" cy="259045"/>
    <xdr:sp macro="" textlink="">
      <xdr:nvSpPr>
        <xdr:cNvPr id="443" name="テキスト ボックス 442"/>
        <xdr:cNvSpPr txBox="1"/>
      </xdr:nvSpPr>
      <xdr:spPr>
        <a:xfrm>
          <a:off x="14909800" y="253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162865</xdr:rowOff>
    </xdr:from>
    <xdr:to>
      <xdr:col>21</xdr:col>
      <xdr:colOff>0</xdr:colOff>
      <xdr:row>19</xdr:row>
      <xdr:rowOff>32309</xdr:rowOff>
    </xdr:to>
    <xdr:cxnSp macro="">
      <xdr:nvCxnSpPr>
        <xdr:cNvPr id="444" name="直線コネクタ 443"/>
        <xdr:cNvCxnSpPr/>
      </xdr:nvCxnSpPr>
      <xdr:spPr>
        <a:xfrm flipV="1">
          <a:off x="13512800" y="3077515"/>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102057</xdr:rowOff>
    </xdr:from>
    <xdr:to>
      <xdr:col>21</xdr:col>
      <xdr:colOff>50800</xdr:colOff>
      <xdr:row>17</xdr:row>
      <xdr:rowOff>32207</xdr:rowOff>
    </xdr:to>
    <xdr:sp macro="" textlink="">
      <xdr:nvSpPr>
        <xdr:cNvPr id="445" name="フローチャート : 判断 444"/>
        <xdr:cNvSpPr/>
      </xdr:nvSpPr>
      <xdr:spPr>
        <a:xfrm>
          <a:off x="14351000" y="284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42384</xdr:rowOff>
    </xdr:from>
    <xdr:ext cx="762000" cy="259045"/>
    <xdr:sp macro="" textlink="">
      <xdr:nvSpPr>
        <xdr:cNvPr id="446" name="テキスト ボックス 445"/>
        <xdr:cNvSpPr txBox="1"/>
      </xdr:nvSpPr>
      <xdr:spPr>
        <a:xfrm>
          <a:off x="14020800" y="261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21336</xdr:rowOff>
    </xdr:from>
    <xdr:to>
      <xdr:col>19</xdr:col>
      <xdr:colOff>533400</xdr:colOff>
      <xdr:row>17</xdr:row>
      <xdr:rowOff>122936</xdr:rowOff>
    </xdr:to>
    <xdr:sp macro="" textlink="">
      <xdr:nvSpPr>
        <xdr:cNvPr id="447" name="フローチャート : 判断 446"/>
        <xdr:cNvSpPr/>
      </xdr:nvSpPr>
      <xdr:spPr>
        <a:xfrm>
          <a:off x="13462000" y="293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133113</xdr:rowOff>
    </xdr:from>
    <xdr:ext cx="762000" cy="259045"/>
    <xdr:sp macro="" textlink="">
      <xdr:nvSpPr>
        <xdr:cNvPr id="448" name="テキスト ボックス 447"/>
        <xdr:cNvSpPr txBox="1"/>
      </xdr:nvSpPr>
      <xdr:spPr>
        <a:xfrm>
          <a:off x="13131800" y="270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14935</xdr:rowOff>
    </xdr:from>
    <xdr:to>
      <xdr:col>24</xdr:col>
      <xdr:colOff>609600</xdr:colOff>
      <xdr:row>18</xdr:row>
      <xdr:rowOff>116535</xdr:rowOff>
    </xdr:to>
    <xdr:sp macro="" textlink="">
      <xdr:nvSpPr>
        <xdr:cNvPr id="454" name="円/楕円 453"/>
        <xdr:cNvSpPr/>
      </xdr:nvSpPr>
      <xdr:spPr>
        <a:xfrm>
          <a:off x="16967200" y="310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158462</xdr:rowOff>
    </xdr:from>
    <xdr:ext cx="762000" cy="259045"/>
    <xdr:sp macro="" textlink="">
      <xdr:nvSpPr>
        <xdr:cNvPr id="455" name="将来負担の状況該当値テキスト"/>
        <xdr:cNvSpPr txBox="1"/>
      </xdr:nvSpPr>
      <xdr:spPr>
        <a:xfrm>
          <a:off x="17106900" y="307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54508</xdr:rowOff>
    </xdr:from>
    <xdr:to>
      <xdr:col>23</xdr:col>
      <xdr:colOff>457200</xdr:colOff>
      <xdr:row>18</xdr:row>
      <xdr:rowOff>156108</xdr:rowOff>
    </xdr:to>
    <xdr:sp macro="" textlink="">
      <xdr:nvSpPr>
        <xdr:cNvPr id="456" name="円/楕円 455"/>
        <xdr:cNvSpPr/>
      </xdr:nvSpPr>
      <xdr:spPr>
        <a:xfrm>
          <a:off x="16129000" y="31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140885</xdr:rowOff>
    </xdr:from>
    <xdr:ext cx="736600" cy="259045"/>
    <xdr:sp macro="" textlink="">
      <xdr:nvSpPr>
        <xdr:cNvPr id="457" name="テキスト ボックス 456"/>
        <xdr:cNvSpPr txBox="1"/>
      </xdr:nvSpPr>
      <xdr:spPr>
        <a:xfrm>
          <a:off x="15798800" y="322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165151</xdr:rowOff>
    </xdr:from>
    <xdr:to>
      <xdr:col>22</xdr:col>
      <xdr:colOff>254000</xdr:colOff>
      <xdr:row>18</xdr:row>
      <xdr:rowOff>95301</xdr:rowOff>
    </xdr:to>
    <xdr:sp macro="" textlink="">
      <xdr:nvSpPr>
        <xdr:cNvPr id="458" name="円/楕円 457"/>
        <xdr:cNvSpPr/>
      </xdr:nvSpPr>
      <xdr:spPr>
        <a:xfrm>
          <a:off x="15240000" y="30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80078</xdr:rowOff>
    </xdr:from>
    <xdr:ext cx="762000" cy="259045"/>
    <xdr:sp macro="" textlink="">
      <xdr:nvSpPr>
        <xdr:cNvPr id="459" name="テキスト ボックス 458"/>
        <xdr:cNvSpPr txBox="1"/>
      </xdr:nvSpPr>
      <xdr:spPr>
        <a:xfrm>
          <a:off x="14909800" y="316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112065</xdr:rowOff>
    </xdr:from>
    <xdr:to>
      <xdr:col>21</xdr:col>
      <xdr:colOff>50800</xdr:colOff>
      <xdr:row>18</xdr:row>
      <xdr:rowOff>42215</xdr:rowOff>
    </xdr:to>
    <xdr:sp macro="" textlink="">
      <xdr:nvSpPr>
        <xdr:cNvPr id="460" name="円/楕円 459"/>
        <xdr:cNvSpPr/>
      </xdr:nvSpPr>
      <xdr:spPr>
        <a:xfrm>
          <a:off x="14351000" y="302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26992</xdr:rowOff>
    </xdr:from>
    <xdr:ext cx="762000" cy="259045"/>
    <xdr:sp macro="" textlink="">
      <xdr:nvSpPr>
        <xdr:cNvPr id="461" name="テキスト ボックス 460"/>
        <xdr:cNvSpPr txBox="1"/>
      </xdr:nvSpPr>
      <xdr:spPr>
        <a:xfrm>
          <a:off x="14020800" y="31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152959</xdr:rowOff>
    </xdr:from>
    <xdr:to>
      <xdr:col>19</xdr:col>
      <xdr:colOff>533400</xdr:colOff>
      <xdr:row>19</xdr:row>
      <xdr:rowOff>83109</xdr:rowOff>
    </xdr:to>
    <xdr:sp macro="" textlink="">
      <xdr:nvSpPr>
        <xdr:cNvPr id="462" name="円/楕円 461"/>
        <xdr:cNvSpPr/>
      </xdr:nvSpPr>
      <xdr:spPr>
        <a:xfrm>
          <a:off x="13462000" y="323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67886</xdr:rowOff>
    </xdr:from>
    <xdr:ext cx="762000" cy="259045"/>
    <xdr:sp macro="" textlink="">
      <xdr:nvSpPr>
        <xdr:cNvPr id="463" name="テキスト ボックス 462"/>
        <xdr:cNvSpPr txBox="1"/>
      </xdr:nvSpPr>
      <xdr:spPr>
        <a:xfrm>
          <a:off x="13131800" y="332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144,615
142,254
12.71
62,949,023
60,818,657
1,910,359
31,087,985
61,343,321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経常収支比率に占める人件費の割合は、対前年度比で</a:t>
          </a:r>
          <a:r>
            <a:rPr kumimoji="1" lang="en-US" altLang="ja-JP" sz="1300">
              <a:solidFill>
                <a:schemeClr val="dk1"/>
              </a:solidFill>
              <a:latin typeface="+mn-ea"/>
              <a:ea typeface="+mn-ea"/>
              <a:cs typeface="+mn-cs"/>
            </a:rPr>
            <a:t>2.1</a:t>
          </a:r>
          <a:r>
            <a:rPr kumimoji="1" lang="ja-JP" altLang="en-US" sz="1300">
              <a:solidFill>
                <a:schemeClr val="dk1"/>
              </a:solidFill>
              <a:latin typeface="+mn-ea"/>
              <a:ea typeface="+mn-ea"/>
              <a:cs typeface="+mn-cs"/>
            </a:rPr>
            <a:t>ポイント改善しているものの、類似団体平均値及び大阪府平均値を上回る数値となっている。主な要因として、職員数は減少しているものの、保育所やごみ処理施設などにかかる施設職員数が多いことなどが挙げられる。定員適正化計画に基づく定員管理を行い、改善を図る。</a:t>
          </a:r>
          <a:endParaRPr lang="ja-JP" altLang="en-US" sz="13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4536</xdr:rowOff>
    </xdr:from>
    <xdr:to>
      <xdr:col>7</xdr:col>
      <xdr:colOff>15875</xdr:colOff>
      <xdr:row>38</xdr:row>
      <xdr:rowOff>7257</xdr:rowOff>
    </xdr:to>
    <xdr:cxnSp macro="">
      <xdr:nvCxnSpPr>
        <xdr:cNvPr id="63" name="直線コネクタ 62"/>
        <xdr:cNvCxnSpPr/>
      </xdr:nvCxnSpPr>
      <xdr:spPr>
        <a:xfrm flipV="1">
          <a:off x="4826000" y="5662386"/>
          <a:ext cx="0" cy="859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150784</xdr:rowOff>
    </xdr:from>
    <xdr:ext cx="762000" cy="259045"/>
    <xdr:sp macro="" textlink="">
      <xdr:nvSpPr>
        <xdr:cNvPr id="64" name="人件費最小値テキスト"/>
        <xdr:cNvSpPr txBox="1"/>
      </xdr:nvSpPr>
      <xdr:spPr>
        <a:xfrm>
          <a:off x="4914900" y="649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6</xdr:col>
      <xdr:colOff>612775</xdr:colOff>
      <xdr:row>38</xdr:row>
      <xdr:rowOff>7257</xdr:rowOff>
    </xdr:from>
    <xdr:to>
      <xdr:col>7</xdr:col>
      <xdr:colOff>104775</xdr:colOff>
      <xdr:row>38</xdr:row>
      <xdr:rowOff>7257</xdr:rowOff>
    </xdr:to>
    <xdr:cxnSp macro="">
      <xdr:nvCxnSpPr>
        <xdr:cNvPr id="65" name="直線コネクタ 64"/>
        <xdr:cNvCxnSpPr/>
      </xdr:nvCxnSpPr>
      <xdr:spPr>
        <a:xfrm>
          <a:off x="4737100" y="652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90913</xdr:rowOff>
    </xdr:from>
    <xdr:ext cx="762000" cy="259045"/>
    <xdr:sp macro="" textlink="">
      <xdr:nvSpPr>
        <xdr:cNvPr id="66" name="人件費最大値テキスト"/>
        <xdr:cNvSpPr txBox="1"/>
      </xdr:nvSpPr>
      <xdr:spPr>
        <a:xfrm>
          <a:off x="4914900" y="540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4536</xdr:rowOff>
    </xdr:from>
    <xdr:to>
      <xdr:col>7</xdr:col>
      <xdr:colOff>104775</xdr:colOff>
      <xdr:row>33</xdr:row>
      <xdr:rowOff>4536</xdr:rowOff>
    </xdr:to>
    <xdr:cxnSp macro="">
      <xdr:nvCxnSpPr>
        <xdr:cNvPr id="67" name="直線コネクタ 66"/>
        <xdr:cNvCxnSpPr/>
      </xdr:nvCxnSpPr>
      <xdr:spPr>
        <a:xfrm>
          <a:off x="4737100" y="5662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67128</xdr:rowOff>
    </xdr:from>
    <xdr:to>
      <xdr:col>7</xdr:col>
      <xdr:colOff>15875</xdr:colOff>
      <xdr:row>37</xdr:row>
      <xdr:rowOff>124278</xdr:rowOff>
    </xdr:to>
    <xdr:cxnSp macro="">
      <xdr:nvCxnSpPr>
        <xdr:cNvPr id="68" name="直線コネクタ 67"/>
        <xdr:cNvCxnSpPr/>
      </xdr:nvCxnSpPr>
      <xdr:spPr>
        <a:xfrm flipV="1">
          <a:off x="3987800" y="623932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8363</xdr:rowOff>
    </xdr:from>
    <xdr:ext cx="762000" cy="259045"/>
    <xdr:sp macro="" textlink="">
      <xdr:nvSpPr>
        <xdr:cNvPr id="69" name="人件費平均値テキスト"/>
        <xdr:cNvSpPr txBox="1"/>
      </xdr:nvSpPr>
      <xdr:spPr>
        <a:xfrm>
          <a:off x="4914900" y="5837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163286</xdr:rowOff>
    </xdr:from>
    <xdr:to>
      <xdr:col>7</xdr:col>
      <xdr:colOff>66675</xdr:colOff>
      <xdr:row>35</xdr:row>
      <xdr:rowOff>93436</xdr:rowOff>
    </xdr:to>
    <xdr:sp macro="" textlink="">
      <xdr:nvSpPr>
        <xdr:cNvPr id="70" name="フローチャート : 判断 69"/>
        <xdr:cNvSpPr/>
      </xdr:nvSpPr>
      <xdr:spPr>
        <a:xfrm>
          <a:off x="47752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124278</xdr:rowOff>
    </xdr:from>
    <xdr:to>
      <xdr:col>5</xdr:col>
      <xdr:colOff>549275</xdr:colOff>
      <xdr:row>38</xdr:row>
      <xdr:rowOff>50800</xdr:rowOff>
    </xdr:to>
    <xdr:cxnSp macro="">
      <xdr:nvCxnSpPr>
        <xdr:cNvPr id="71" name="直線コネクタ 70"/>
        <xdr:cNvCxnSpPr/>
      </xdr:nvCxnSpPr>
      <xdr:spPr>
        <a:xfrm flipV="1">
          <a:off x="3098800" y="64679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16328</xdr:rowOff>
    </xdr:from>
    <xdr:to>
      <xdr:col>5</xdr:col>
      <xdr:colOff>600075</xdr:colOff>
      <xdr:row>36</xdr:row>
      <xdr:rowOff>117928</xdr:rowOff>
    </xdr:to>
    <xdr:sp macro="" textlink="">
      <xdr:nvSpPr>
        <xdr:cNvPr id="72" name="フローチャート : 判断 71"/>
        <xdr:cNvSpPr/>
      </xdr:nvSpPr>
      <xdr:spPr>
        <a:xfrm>
          <a:off x="3937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128105</xdr:rowOff>
    </xdr:from>
    <xdr:ext cx="736600" cy="259045"/>
    <xdr:sp macro="" textlink="">
      <xdr:nvSpPr>
        <xdr:cNvPr id="73" name="テキスト ボックス 72"/>
        <xdr:cNvSpPr txBox="1"/>
      </xdr:nvSpPr>
      <xdr:spPr>
        <a:xfrm>
          <a:off x="3606800" y="595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40</xdr:row>
      <xdr:rowOff>34472</xdr:rowOff>
    </xdr:to>
    <xdr:cxnSp macro="">
      <xdr:nvCxnSpPr>
        <xdr:cNvPr id="74" name="直線コネクタ 73"/>
        <xdr:cNvCxnSpPr/>
      </xdr:nvCxnSpPr>
      <xdr:spPr>
        <a:xfrm flipV="1">
          <a:off x="2209800" y="65659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16328</xdr:rowOff>
    </xdr:from>
    <xdr:to>
      <xdr:col>4</xdr:col>
      <xdr:colOff>396875</xdr:colOff>
      <xdr:row>36</xdr:row>
      <xdr:rowOff>117928</xdr:rowOff>
    </xdr:to>
    <xdr:sp macro="" textlink="">
      <xdr:nvSpPr>
        <xdr:cNvPr id="75" name="フローチャート : 判断 74"/>
        <xdr:cNvSpPr/>
      </xdr:nvSpPr>
      <xdr:spPr>
        <a:xfrm>
          <a:off x="3048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128105</xdr:rowOff>
    </xdr:from>
    <xdr:ext cx="762000" cy="259045"/>
    <xdr:sp macro="" textlink="">
      <xdr:nvSpPr>
        <xdr:cNvPr id="76" name="テキスト ボックス 75"/>
        <xdr:cNvSpPr txBox="1"/>
      </xdr:nvSpPr>
      <xdr:spPr>
        <a:xfrm>
          <a:off x="2717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34472</xdr:rowOff>
    </xdr:from>
    <xdr:to>
      <xdr:col>3</xdr:col>
      <xdr:colOff>142875</xdr:colOff>
      <xdr:row>41</xdr:row>
      <xdr:rowOff>156935</xdr:rowOff>
    </xdr:to>
    <xdr:cxnSp macro="">
      <xdr:nvCxnSpPr>
        <xdr:cNvPr id="77" name="直線コネクタ 76"/>
        <xdr:cNvCxnSpPr/>
      </xdr:nvCxnSpPr>
      <xdr:spPr>
        <a:xfrm flipV="1">
          <a:off x="1320800" y="6892472"/>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73478</xdr:rowOff>
    </xdr:from>
    <xdr:to>
      <xdr:col>1</xdr:col>
      <xdr:colOff>676275</xdr:colOff>
      <xdr:row>38</xdr:row>
      <xdr:rowOff>3628</xdr:rowOff>
    </xdr:to>
    <xdr:sp macro="" textlink="">
      <xdr:nvSpPr>
        <xdr:cNvPr id="80" name="フローチャート : 判断 79"/>
        <xdr:cNvSpPr/>
      </xdr:nvSpPr>
      <xdr:spPr>
        <a:xfrm>
          <a:off x="1270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13805</xdr:rowOff>
    </xdr:from>
    <xdr:ext cx="762000" cy="259045"/>
    <xdr:sp macro="" textlink="">
      <xdr:nvSpPr>
        <xdr:cNvPr id="81" name="テキスト ボックス 80"/>
        <xdr:cNvSpPr txBox="1"/>
      </xdr:nvSpPr>
      <xdr:spPr>
        <a:xfrm>
          <a:off x="93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16328</xdr:rowOff>
    </xdr:from>
    <xdr:to>
      <xdr:col>7</xdr:col>
      <xdr:colOff>66675</xdr:colOff>
      <xdr:row>36</xdr:row>
      <xdr:rowOff>117928</xdr:rowOff>
    </xdr:to>
    <xdr:sp macro="" textlink="">
      <xdr:nvSpPr>
        <xdr:cNvPr id="87" name="円/楕円 86"/>
        <xdr:cNvSpPr/>
      </xdr:nvSpPr>
      <xdr:spPr>
        <a:xfrm>
          <a:off x="47752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159855</xdr:rowOff>
    </xdr:from>
    <xdr:ext cx="762000" cy="259045"/>
    <xdr:sp macro="" textlink="">
      <xdr:nvSpPr>
        <xdr:cNvPr id="88" name="人件費該当値テキスト"/>
        <xdr:cNvSpPr txBox="1"/>
      </xdr:nvSpPr>
      <xdr:spPr>
        <a:xfrm>
          <a:off x="4914900" y="616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73478</xdr:rowOff>
    </xdr:from>
    <xdr:to>
      <xdr:col>5</xdr:col>
      <xdr:colOff>600075</xdr:colOff>
      <xdr:row>38</xdr:row>
      <xdr:rowOff>3628</xdr:rowOff>
    </xdr:to>
    <xdr:sp macro="" textlink="">
      <xdr:nvSpPr>
        <xdr:cNvPr id="89" name="円/楕円 88"/>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159855</xdr:rowOff>
    </xdr:from>
    <xdr:ext cx="736600" cy="259045"/>
    <xdr:sp macro="" textlink="">
      <xdr:nvSpPr>
        <xdr:cNvPr id="90" name="テキスト ボックス 89"/>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91" name="円/楕円 90"/>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92" name="テキスト ボックス 91"/>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155122</xdr:rowOff>
    </xdr:from>
    <xdr:to>
      <xdr:col>3</xdr:col>
      <xdr:colOff>193675</xdr:colOff>
      <xdr:row>40</xdr:row>
      <xdr:rowOff>85272</xdr:rowOff>
    </xdr:to>
    <xdr:sp macro="" textlink="">
      <xdr:nvSpPr>
        <xdr:cNvPr id="93" name="円/楕円 92"/>
        <xdr:cNvSpPr/>
      </xdr:nvSpPr>
      <xdr:spPr>
        <a:xfrm>
          <a:off x="2159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70049</xdr:rowOff>
    </xdr:from>
    <xdr:ext cx="762000" cy="259045"/>
    <xdr:sp macro="" textlink="">
      <xdr:nvSpPr>
        <xdr:cNvPr id="94" name="テキスト ボックス 93"/>
        <xdr:cNvSpPr txBox="1"/>
      </xdr:nvSpPr>
      <xdr:spPr>
        <a:xfrm>
          <a:off x="1828800" y="692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106135</xdr:rowOff>
    </xdr:from>
    <xdr:to>
      <xdr:col>1</xdr:col>
      <xdr:colOff>676275</xdr:colOff>
      <xdr:row>42</xdr:row>
      <xdr:rowOff>36285</xdr:rowOff>
    </xdr:to>
    <xdr:sp macro="" textlink="">
      <xdr:nvSpPr>
        <xdr:cNvPr id="95" name="円/楕円 94"/>
        <xdr:cNvSpPr/>
      </xdr:nvSpPr>
      <xdr:spPr>
        <a:xfrm>
          <a:off x="1270000" y="71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21062</xdr:rowOff>
    </xdr:from>
    <xdr:ext cx="762000" cy="259045"/>
    <xdr:sp macro="" textlink="">
      <xdr:nvSpPr>
        <xdr:cNvPr id="96" name="テキスト ボックス 95"/>
        <xdr:cNvSpPr txBox="1"/>
      </xdr:nvSpPr>
      <xdr:spPr>
        <a:xfrm>
          <a:off x="939800" y="72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latin typeface="+mn-lt"/>
              <a:ea typeface="+mn-ea"/>
              <a:cs typeface="+mn-cs"/>
            </a:rPr>
            <a:t>　経常収支比率に占める物件費の割合は、類似団体平均値を下回っているが、対前年度比で</a:t>
          </a:r>
          <a:r>
            <a:rPr lang="en-US" altLang="ja-JP" sz="1300">
              <a:solidFill>
                <a:schemeClr val="dk1"/>
              </a:solidFill>
              <a:latin typeface="+mn-ea"/>
              <a:ea typeface="+mn-ea"/>
              <a:cs typeface="+mn-cs"/>
            </a:rPr>
            <a:t>0.9</a:t>
          </a:r>
          <a:r>
            <a:rPr lang="ja-JP" altLang="en-US" sz="1300">
              <a:solidFill>
                <a:schemeClr val="dk1"/>
              </a:solidFill>
              <a:latin typeface="+mn-ea"/>
              <a:ea typeface="+mn-ea"/>
              <a:cs typeface="+mn-cs"/>
            </a:rPr>
            <a:t>ポ</a:t>
          </a:r>
          <a:r>
            <a:rPr lang="ja-JP" altLang="en-US" sz="1300">
              <a:solidFill>
                <a:schemeClr val="dk1"/>
              </a:solidFill>
              <a:latin typeface="+mn-lt"/>
              <a:ea typeface="+mn-ea"/>
              <a:cs typeface="+mn-cs"/>
            </a:rPr>
            <a:t>イント増となった。主な要因としては、可燃ごみ等の収集業務や公立保育所の給食調理業務など、民間への委託化を進めたことや市の施設の除却などが挙げられる。今後も業務の委託化を推進し、人件費を抑制することにより、行政全体としてのコストの削減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106426</xdr:rowOff>
    </xdr:from>
    <xdr:to>
      <xdr:col>24</xdr:col>
      <xdr:colOff>31750</xdr:colOff>
      <xdr:row>21</xdr:row>
      <xdr:rowOff>161290</xdr:rowOff>
    </xdr:to>
    <xdr:cxnSp macro="">
      <xdr:nvCxnSpPr>
        <xdr:cNvPr id="122" name="直線コネクタ 121"/>
        <xdr:cNvCxnSpPr/>
      </xdr:nvCxnSpPr>
      <xdr:spPr>
        <a:xfrm flipV="1">
          <a:off x="16510000" y="233527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21</xdr:row>
      <xdr:rowOff>161290</xdr:rowOff>
    </xdr:from>
    <xdr:to>
      <xdr:col>24</xdr:col>
      <xdr:colOff>120650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21353</xdr:rowOff>
    </xdr:from>
    <xdr:ext cx="762000" cy="259045"/>
    <xdr:sp macro="" textlink="">
      <xdr:nvSpPr>
        <xdr:cNvPr id="125" name="物件費最大値テキスト"/>
        <xdr:cNvSpPr txBox="1"/>
      </xdr:nvSpPr>
      <xdr:spPr>
        <a:xfrm>
          <a:off x="16598900" y="207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23</xdr:col>
      <xdr:colOff>628650</xdr:colOff>
      <xdr:row>13</xdr:row>
      <xdr:rowOff>106426</xdr:rowOff>
    </xdr:from>
    <xdr:to>
      <xdr:col>24</xdr:col>
      <xdr:colOff>120650</xdr:colOff>
      <xdr:row>13</xdr:row>
      <xdr:rowOff>106426</xdr:rowOff>
    </xdr:to>
    <xdr:cxnSp macro="">
      <xdr:nvCxnSpPr>
        <xdr:cNvPr id="126" name="直線コネクタ 125"/>
        <xdr:cNvCxnSpPr/>
      </xdr:nvCxnSpPr>
      <xdr:spPr>
        <a:xfrm>
          <a:off x="16421100" y="23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145288</xdr:rowOff>
    </xdr:from>
    <xdr:to>
      <xdr:col>24</xdr:col>
      <xdr:colOff>31750</xdr:colOff>
      <xdr:row>15</xdr:row>
      <xdr:rowOff>56134</xdr:rowOff>
    </xdr:to>
    <xdr:cxnSp macro="">
      <xdr:nvCxnSpPr>
        <xdr:cNvPr id="127" name="直線コネクタ 126"/>
        <xdr:cNvCxnSpPr/>
      </xdr:nvCxnSpPr>
      <xdr:spPr>
        <a:xfrm>
          <a:off x="15671800" y="254558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123715</xdr:rowOff>
    </xdr:from>
    <xdr:ext cx="762000" cy="259045"/>
    <xdr:sp macro="" textlink="">
      <xdr:nvSpPr>
        <xdr:cNvPr id="128" name="物件費平均値テキスト"/>
        <xdr:cNvSpPr txBox="1"/>
      </xdr:nvSpPr>
      <xdr:spPr>
        <a:xfrm>
          <a:off x="16598900" y="26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151638</xdr:rowOff>
    </xdr:from>
    <xdr:to>
      <xdr:col>24</xdr:col>
      <xdr:colOff>82550</xdr:colOff>
      <xdr:row>16</xdr:row>
      <xdr:rowOff>81788</xdr:rowOff>
    </xdr:to>
    <xdr:sp macro="" textlink="">
      <xdr:nvSpPr>
        <xdr:cNvPr id="129" name="フローチャート : 判断 128"/>
        <xdr:cNvSpPr/>
      </xdr:nvSpPr>
      <xdr:spPr>
        <a:xfrm>
          <a:off x="164592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108712</xdr:rowOff>
    </xdr:from>
    <xdr:to>
      <xdr:col>22</xdr:col>
      <xdr:colOff>565150</xdr:colOff>
      <xdr:row>14</xdr:row>
      <xdr:rowOff>145288</xdr:rowOff>
    </xdr:to>
    <xdr:cxnSp macro="">
      <xdr:nvCxnSpPr>
        <xdr:cNvPr id="130" name="直線コネクタ 129"/>
        <xdr:cNvCxnSpPr/>
      </xdr:nvCxnSpPr>
      <xdr:spPr>
        <a:xfrm>
          <a:off x="14782800" y="2509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25908</xdr:rowOff>
    </xdr:from>
    <xdr:to>
      <xdr:col>22</xdr:col>
      <xdr:colOff>615950</xdr:colOff>
      <xdr:row>16</xdr:row>
      <xdr:rowOff>127508</xdr:rowOff>
    </xdr:to>
    <xdr:sp macro="" textlink="">
      <xdr:nvSpPr>
        <xdr:cNvPr id="131" name="フローチャート : 判断 130"/>
        <xdr:cNvSpPr/>
      </xdr:nvSpPr>
      <xdr:spPr>
        <a:xfrm>
          <a:off x="15621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112285</xdr:rowOff>
    </xdr:from>
    <xdr:ext cx="736600" cy="259045"/>
    <xdr:sp macro="" textlink="">
      <xdr:nvSpPr>
        <xdr:cNvPr id="132" name="テキスト ボックス 131"/>
        <xdr:cNvSpPr txBox="1"/>
      </xdr:nvSpPr>
      <xdr:spPr>
        <a:xfrm>
          <a:off x="15290800" y="285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161290</xdr:rowOff>
    </xdr:from>
    <xdr:to>
      <xdr:col>21</xdr:col>
      <xdr:colOff>361950</xdr:colOff>
      <xdr:row>14</xdr:row>
      <xdr:rowOff>108712</xdr:rowOff>
    </xdr:to>
    <xdr:cxnSp macro="">
      <xdr:nvCxnSpPr>
        <xdr:cNvPr id="133" name="直線コネクタ 132"/>
        <xdr:cNvCxnSpPr/>
      </xdr:nvCxnSpPr>
      <xdr:spPr>
        <a:xfrm>
          <a:off x="13893800" y="23901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133350</xdr:rowOff>
    </xdr:from>
    <xdr:to>
      <xdr:col>21</xdr:col>
      <xdr:colOff>412750</xdr:colOff>
      <xdr:row>16</xdr:row>
      <xdr:rowOff>63500</xdr:rowOff>
    </xdr:to>
    <xdr:sp macro="" textlink="">
      <xdr:nvSpPr>
        <xdr:cNvPr id="134" name="フローチャート :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48277</xdr:rowOff>
    </xdr:from>
    <xdr:ext cx="762000" cy="259045"/>
    <xdr:sp macro="" textlink="">
      <xdr:nvSpPr>
        <xdr:cNvPr id="135" name="テキスト ボックス 13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106426</xdr:rowOff>
    </xdr:from>
    <xdr:to>
      <xdr:col>20</xdr:col>
      <xdr:colOff>158750</xdr:colOff>
      <xdr:row>13</xdr:row>
      <xdr:rowOff>161290</xdr:rowOff>
    </xdr:to>
    <xdr:cxnSp macro="">
      <xdr:nvCxnSpPr>
        <xdr:cNvPr id="136" name="直線コネクタ 135"/>
        <xdr:cNvCxnSpPr/>
      </xdr:nvCxnSpPr>
      <xdr:spPr>
        <a:xfrm>
          <a:off x="13004800" y="2335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96774</xdr:rowOff>
    </xdr:from>
    <xdr:to>
      <xdr:col>20</xdr:col>
      <xdr:colOff>209550</xdr:colOff>
      <xdr:row>16</xdr:row>
      <xdr:rowOff>26924</xdr:rowOff>
    </xdr:to>
    <xdr:sp macro="" textlink="">
      <xdr:nvSpPr>
        <xdr:cNvPr id="137" name="フローチャート : 判断 136"/>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11701</xdr:rowOff>
    </xdr:from>
    <xdr:ext cx="762000" cy="259045"/>
    <xdr:sp macro="" textlink="">
      <xdr:nvSpPr>
        <xdr:cNvPr id="138" name="テキスト ボックス 137"/>
        <xdr:cNvSpPr txBox="1"/>
      </xdr:nvSpPr>
      <xdr:spPr>
        <a:xfrm>
          <a:off x="13512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69342</xdr:rowOff>
    </xdr:from>
    <xdr:to>
      <xdr:col>19</xdr:col>
      <xdr:colOff>6350</xdr:colOff>
      <xdr:row>15</xdr:row>
      <xdr:rowOff>170942</xdr:rowOff>
    </xdr:to>
    <xdr:sp macro="" textlink="">
      <xdr:nvSpPr>
        <xdr:cNvPr id="139" name="フローチャート : 判断 138"/>
        <xdr:cNvSpPr/>
      </xdr:nvSpPr>
      <xdr:spPr>
        <a:xfrm>
          <a:off x="12954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155719</xdr:rowOff>
    </xdr:from>
    <xdr:ext cx="762000" cy="259045"/>
    <xdr:sp macro="" textlink="">
      <xdr:nvSpPr>
        <xdr:cNvPr id="140" name="テキスト ボックス 139"/>
        <xdr:cNvSpPr txBox="1"/>
      </xdr:nvSpPr>
      <xdr:spPr>
        <a:xfrm>
          <a:off x="12623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6" name="円/楕円 145"/>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21861</xdr:rowOff>
    </xdr:from>
    <xdr:ext cx="762000" cy="259045"/>
    <xdr:sp macro="" textlink="">
      <xdr:nvSpPr>
        <xdr:cNvPr id="147"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94488</xdr:rowOff>
    </xdr:from>
    <xdr:to>
      <xdr:col>22</xdr:col>
      <xdr:colOff>615950</xdr:colOff>
      <xdr:row>15</xdr:row>
      <xdr:rowOff>24638</xdr:rowOff>
    </xdr:to>
    <xdr:sp macro="" textlink="">
      <xdr:nvSpPr>
        <xdr:cNvPr id="148" name="円/楕円 147"/>
        <xdr:cNvSpPr/>
      </xdr:nvSpPr>
      <xdr:spPr>
        <a:xfrm>
          <a:off x="156210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34815</xdr:rowOff>
    </xdr:from>
    <xdr:ext cx="736600" cy="259045"/>
    <xdr:sp macro="" textlink="">
      <xdr:nvSpPr>
        <xdr:cNvPr id="149" name="テキスト ボックス 148"/>
        <xdr:cNvSpPr txBox="1"/>
      </xdr:nvSpPr>
      <xdr:spPr>
        <a:xfrm>
          <a:off x="15290800" y="226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50" name="円/楕円 149"/>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51" name="テキスト ボックス 150"/>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110490</xdr:rowOff>
    </xdr:from>
    <xdr:to>
      <xdr:col>20</xdr:col>
      <xdr:colOff>209550</xdr:colOff>
      <xdr:row>14</xdr:row>
      <xdr:rowOff>40640</xdr:rowOff>
    </xdr:to>
    <xdr:sp macro="" textlink="">
      <xdr:nvSpPr>
        <xdr:cNvPr id="152" name="円/楕円 151"/>
        <xdr:cNvSpPr/>
      </xdr:nvSpPr>
      <xdr:spPr>
        <a:xfrm>
          <a:off x="13843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50817</xdr:rowOff>
    </xdr:from>
    <xdr:ext cx="762000" cy="259045"/>
    <xdr:sp macro="" textlink="">
      <xdr:nvSpPr>
        <xdr:cNvPr id="153" name="テキスト ボックス 152"/>
        <xdr:cNvSpPr txBox="1"/>
      </xdr:nvSpPr>
      <xdr:spPr>
        <a:xfrm>
          <a:off x="13512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55626</xdr:rowOff>
    </xdr:from>
    <xdr:to>
      <xdr:col>19</xdr:col>
      <xdr:colOff>6350</xdr:colOff>
      <xdr:row>13</xdr:row>
      <xdr:rowOff>157226</xdr:rowOff>
    </xdr:to>
    <xdr:sp macro="" textlink="">
      <xdr:nvSpPr>
        <xdr:cNvPr id="154" name="円/楕円 153"/>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167403</xdr:rowOff>
    </xdr:from>
    <xdr:ext cx="762000" cy="259045"/>
    <xdr:sp macro="" textlink="">
      <xdr:nvSpPr>
        <xdr:cNvPr id="155" name="テキスト ボックス 154"/>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経常収支比率に占める扶助費の割合は、対前年度比で</a:t>
          </a:r>
          <a:r>
            <a:rPr kumimoji="1" lang="en-US" altLang="ja-JP" sz="1300">
              <a:solidFill>
                <a:schemeClr val="dk1"/>
              </a:solidFill>
              <a:latin typeface="+mn-ea"/>
              <a:ea typeface="+mn-ea"/>
              <a:cs typeface="+mn-cs"/>
            </a:rPr>
            <a:t>0.6</a:t>
          </a:r>
          <a:r>
            <a:rPr kumimoji="1" lang="ja-JP" altLang="en-US" sz="1300">
              <a:solidFill>
                <a:schemeClr val="dk1"/>
              </a:solidFill>
              <a:latin typeface="+mn-ea"/>
              <a:ea typeface="+mn-ea"/>
              <a:cs typeface="+mn-cs"/>
            </a:rPr>
            <a:t>ポイント悪化し、類似団体平均値及び大阪府平均値を上回る数値となっている。主な要因として、生活保護費の増、障害者自立支援事業費の増、医療助成事業拡充に係る費用の増などが挙げられる。生活保護費の増加傾向に歯止めをかける取組として、生活保護受給者や生活困窮者に対する就労支援や不正受給に対する生活保護適正化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156935</xdr:rowOff>
    </xdr:from>
    <xdr:to>
      <xdr:col>7</xdr:col>
      <xdr:colOff>15875</xdr:colOff>
      <xdr:row>61</xdr:row>
      <xdr:rowOff>135165</xdr:rowOff>
    </xdr:to>
    <xdr:cxnSp macro="">
      <xdr:nvCxnSpPr>
        <xdr:cNvPr id="185" name="直線コネクタ 184"/>
        <xdr:cNvCxnSpPr/>
      </xdr:nvCxnSpPr>
      <xdr:spPr>
        <a:xfrm flipV="1">
          <a:off x="4826000" y="9243785"/>
          <a:ext cx="0" cy="1349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71862</xdr:rowOff>
    </xdr:from>
    <xdr:ext cx="762000" cy="259045"/>
    <xdr:sp macro="" textlink="">
      <xdr:nvSpPr>
        <xdr:cNvPr id="188"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53</xdr:row>
      <xdr:rowOff>156935</xdr:rowOff>
    </xdr:from>
    <xdr:to>
      <xdr:col>7</xdr:col>
      <xdr:colOff>104775</xdr:colOff>
      <xdr:row>53</xdr:row>
      <xdr:rowOff>156935</xdr:rowOff>
    </xdr:to>
    <xdr:cxnSp macro="">
      <xdr:nvCxnSpPr>
        <xdr:cNvPr id="189" name="直線コネクタ 188"/>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42635</xdr:rowOff>
    </xdr:from>
    <xdr:to>
      <xdr:col>7</xdr:col>
      <xdr:colOff>15875</xdr:colOff>
      <xdr:row>59</xdr:row>
      <xdr:rowOff>107950</xdr:rowOff>
    </xdr:to>
    <xdr:cxnSp macro="">
      <xdr:nvCxnSpPr>
        <xdr:cNvPr id="190" name="直線コネクタ 189"/>
        <xdr:cNvCxnSpPr/>
      </xdr:nvCxnSpPr>
      <xdr:spPr>
        <a:xfrm>
          <a:off x="3987800" y="10158185"/>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114300</xdr:rowOff>
    </xdr:from>
    <xdr:to>
      <xdr:col>7</xdr:col>
      <xdr:colOff>66675</xdr:colOff>
      <xdr:row>57</xdr:row>
      <xdr:rowOff>44450</xdr:rowOff>
    </xdr:to>
    <xdr:sp macro="" textlink="">
      <xdr:nvSpPr>
        <xdr:cNvPr id="192" name="フローチャート : 判断 191"/>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116115</xdr:rowOff>
    </xdr:from>
    <xdr:to>
      <xdr:col>5</xdr:col>
      <xdr:colOff>549275</xdr:colOff>
      <xdr:row>59</xdr:row>
      <xdr:rowOff>42635</xdr:rowOff>
    </xdr:to>
    <xdr:cxnSp macro="">
      <xdr:nvCxnSpPr>
        <xdr:cNvPr id="193" name="直線コネクタ 192"/>
        <xdr:cNvCxnSpPr/>
      </xdr:nvCxnSpPr>
      <xdr:spPr>
        <a:xfrm>
          <a:off x="3098800" y="10060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144235</xdr:rowOff>
    </xdr:from>
    <xdr:to>
      <xdr:col>5</xdr:col>
      <xdr:colOff>600075</xdr:colOff>
      <xdr:row>56</xdr:row>
      <xdr:rowOff>74385</xdr:rowOff>
    </xdr:to>
    <xdr:sp macro="" textlink="">
      <xdr:nvSpPr>
        <xdr:cNvPr id="194" name="フローチャート : 判断 193"/>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84562</xdr:rowOff>
    </xdr:from>
    <xdr:ext cx="736600" cy="259045"/>
    <xdr:sp macro="" textlink="">
      <xdr:nvSpPr>
        <xdr:cNvPr id="195" name="テキスト ボックス 194"/>
        <xdr:cNvSpPr txBox="1"/>
      </xdr:nvSpPr>
      <xdr:spPr>
        <a:xfrm>
          <a:off x="3606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105228</xdr:rowOff>
    </xdr:from>
    <xdr:to>
      <xdr:col>4</xdr:col>
      <xdr:colOff>346075</xdr:colOff>
      <xdr:row>58</xdr:row>
      <xdr:rowOff>116115</xdr:rowOff>
    </xdr:to>
    <xdr:cxnSp macro="">
      <xdr:nvCxnSpPr>
        <xdr:cNvPr id="196" name="直線コネクタ 195"/>
        <xdr:cNvCxnSpPr/>
      </xdr:nvCxnSpPr>
      <xdr:spPr>
        <a:xfrm>
          <a:off x="2209800" y="10049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7" name="フローチャート : 判断 196"/>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8" name="テキスト ボックス 197"/>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105228</xdr:rowOff>
    </xdr:to>
    <xdr:cxnSp macro="">
      <xdr:nvCxnSpPr>
        <xdr:cNvPr id="199" name="直線コネクタ 198"/>
        <xdr:cNvCxnSpPr/>
      </xdr:nvCxnSpPr>
      <xdr:spPr>
        <a:xfrm>
          <a:off x="1320800" y="9973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89807</xdr:rowOff>
    </xdr:from>
    <xdr:to>
      <xdr:col>3</xdr:col>
      <xdr:colOff>193675</xdr:colOff>
      <xdr:row>56</xdr:row>
      <xdr:rowOff>19957</xdr:rowOff>
    </xdr:to>
    <xdr:sp macro="" textlink="">
      <xdr:nvSpPr>
        <xdr:cNvPr id="200" name="フローチャート : 判断 199"/>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30134</xdr:rowOff>
    </xdr:from>
    <xdr:ext cx="762000" cy="259045"/>
    <xdr:sp macro="" textlink="">
      <xdr:nvSpPr>
        <xdr:cNvPr id="201" name="テキスト ボックス 200"/>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13607</xdr:rowOff>
    </xdr:from>
    <xdr:to>
      <xdr:col>1</xdr:col>
      <xdr:colOff>676275</xdr:colOff>
      <xdr:row>55</xdr:row>
      <xdr:rowOff>115207</xdr:rowOff>
    </xdr:to>
    <xdr:sp macro="" textlink="">
      <xdr:nvSpPr>
        <xdr:cNvPr id="202" name="フローチャート : 判断 201"/>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125384</xdr:rowOff>
    </xdr:from>
    <xdr:ext cx="762000" cy="259045"/>
    <xdr:sp macro="" textlink="">
      <xdr:nvSpPr>
        <xdr:cNvPr id="203" name="テキスト ボックス 202"/>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57150</xdr:rowOff>
    </xdr:from>
    <xdr:to>
      <xdr:col>7</xdr:col>
      <xdr:colOff>66675</xdr:colOff>
      <xdr:row>59</xdr:row>
      <xdr:rowOff>158750</xdr:rowOff>
    </xdr:to>
    <xdr:sp macro="" textlink="">
      <xdr:nvSpPr>
        <xdr:cNvPr id="209" name="円/楕円 208"/>
        <xdr:cNvSpPr/>
      </xdr:nvSpPr>
      <xdr:spPr>
        <a:xfrm>
          <a:off x="47752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29227</xdr:rowOff>
    </xdr:from>
    <xdr:ext cx="762000" cy="259045"/>
    <xdr:sp macro="" textlink="">
      <xdr:nvSpPr>
        <xdr:cNvPr id="210" name="扶助費該当値テキスト"/>
        <xdr:cNvSpPr txBox="1"/>
      </xdr:nvSpPr>
      <xdr:spPr>
        <a:xfrm>
          <a:off x="49149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163285</xdr:rowOff>
    </xdr:from>
    <xdr:to>
      <xdr:col>5</xdr:col>
      <xdr:colOff>600075</xdr:colOff>
      <xdr:row>59</xdr:row>
      <xdr:rowOff>93435</xdr:rowOff>
    </xdr:to>
    <xdr:sp macro="" textlink="">
      <xdr:nvSpPr>
        <xdr:cNvPr id="211" name="円/楕円 210"/>
        <xdr:cNvSpPr/>
      </xdr:nvSpPr>
      <xdr:spPr>
        <a:xfrm>
          <a:off x="3937000" y="101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78212</xdr:rowOff>
    </xdr:from>
    <xdr:ext cx="736600" cy="259045"/>
    <xdr:sp macro="" textlink="">
      <xdr:nvSpPr>
        <xdr:cNvPr id="212" name="テキスト ボックス 211"/>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65315</xdr:rowOff>
    </xdr:from>
    <xdr:to>
      <xdr:col>4</xdr:col>
      <xdr:colOff>396875</xdr:colOff>
      <xdr:row>58</xdr:row>
      <xdr:rowOff>166915</xdr:rowOff>
    </xdr:to>
    <xdr:sp macro="" textlink="">
      <xdr:nvSpPr>
        <xdr:cNvPr id="213" name="円/楕円 212"/>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151692</xdr:rowOff>
    </xdr:from>
    <xdr:ext cx="762000" cy="259045"/>
    <xdr:sp macro="" textlink="">
      <xdr:nvSpPr>
        <xdr:cNvPr id="214" name="テキスト ボックス 213"/>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54428</xdr:rowOff>
    </xdr:from>
    <xdr:to>
      <xdr:col>3</xdr:col>
      <xdr:colOff>193675</xdr:colOff>
      <xdr:row>58</xdr:row>
      <xdr:rowOff>156028</xdr:rowOff>
    </xdr:to>
    <xdr:sp macro="" textlink="">
      <xdr:nvSpPr>
        <xdr:cNvPr id="215" name="円/楕円 214"/>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140805</xdr:rowOff>
    </xdr:from>
    <xdr:ext cx="762000" cy="259045"/>
    <xdr:sp macro="" textlink="">
      <xdr:nvSpPr>
        <xdr:cNvPr id="216" name="テキスト ボックス 215"/>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7" name="円/楕円 216"/>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8" name="テキスト ボックス 217"/>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経常収支比率に占めるその他の経費の割合は</a:t>
          </a:r>
          <a:r>
            <a:rPr kumimoji="1" lang="en-US" altLang="ja-JP" sz="1300">
              <a:solidFill>
                <a:schemeClr val="dk1"/>
              </a:solidFill>
              <a:latin typeface="+mn-ea"/>
              <a:ea typeface="+mn-ea"/>
              <a:cs typeface="+mn-cs"/>
            </a:rPr>
            <a:t>13.1</a:t>
          </a:r>
          <a:r>
            <a:rPr kumimoji="1" lang="ja-JP" altLang="en-US" sz="1300">
              <a:solidFill>
                <a:schemeClr val="dk1"/>
              </a:solidFill>
              <a:latin typeface="+mn-ea"/>
              <a:ea typeface="+mn-ea"/>
              <a:cs typeface="+mn-cs"/>
            </a:rPr>
            <a:t>であり、対前年度比で</a:t>
          </a:r>
          <a:r>
            <a:rPr kumimoji="1" lang="en-US" altLang="ja-JP" sz="1300">
              <a:solidFill>
                <a:schemeClr val="dk1"/>
              </a:solidFill>
              <a:latin typeface="+mn-ea"/>
              <a:ea typeface="+mn-ea"/>
              <a:cs typeface="+mn-cs"/>
            </a:rPr>
            <a:t>3.5</a:t>
          </a:r>
          <a:r>
            <a:rPr kumimoji="1" lang="ja-JP" altLang="en-US" sz="1300">
              <a:solidFill>
                <a:schemeClr val="dk1"/>
              </a:solidFill>
              <a:latin typeface="+mn-ea"/>
              <a:ea typeface="+mn-ea"/>
              <a:cs typeface="+mn-cs"/>
            </a:rPr>
            <a:t>ポイント改善し、類似団体平均値を下回っている。主な要因としては平成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年度から</a:t>
          </a:r>
          <a:r>
            <a:rPr lang="ja-JP" altLang="en-US" sz="1300">
              <a:solidFill>
                <a:schemeClr val="dk1"/>
              </a:solidFill>
              <a:latin typeface="+mn-ea"/>
              <a:ea typeface="+mn-ea"/>
              <a:cs typeface="+mn-cs"/>
            </a:rPr>
            <a:t>地方公営企業法の財務規定を適用する下水道事業会計に対する負担金を繰出金から性質区分を変更していること</a:t>
          </a:r>
          <a:r>
            <a:rPr kumimoji="1" lang="ja-JP" altLang="en-US" sz="1300">
              <a:solidFill>
                <a:schemeClr val="dk1"/>
              </a:solidFill>
              <a:latin typeface="+mn-ea"/>
              <a:ea typeface="+mn-ea"/>
              <a:cs typeface="+mn-cs"/>
            </a:rPr>
            <a:t>が挙げられる。今後ともより一層の経費の削減を行い、普通会計の負担軽減を図る。</a:t>
          </a:r>
          <a:endParaRPr lang="ja-JP" altLang="en-US" sz="13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152400</xdr:rowOff>
    </xdr:from>
    <xdr:to>
      <xdr:col>24</xdr:col>
      <xdr:colOff>31750</xdr:colOff>
      <xdr:row>61</xdr:row>
      <xdr:rowOff>19050</xdr:rowOff>
    </xdr:to>
    <xdr:cxnSp macro="">
      <xdr:nvCxnSpPr>
        <xdr:cNvPr id="246" name="直線コネクタ 245"/>
        <xdr:cNvCxnSpPr/>
      </xdr:nvCxnSpPr>
      <xdr:spPr>
        <a:xfrm flipV="1">
          <a:off x="16510000" y="9067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162577</xdr:rowOff>
    </xdr:from>
    <xdr:ext cx="762000" cy="259045"/>
    <xdr:sp macro="" textlink="">
      <xdr:nvSpPr>
        <xdr:cNvPr id="247" name="その他最小値テキスト"/>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61</xdr:row>
      <xdr:rowOff>19050</xdr:rowOff>
    </xdr:from>
    <xdr:to>
      <xdr:col>24</xdr:col>
      <xdr:colOff>120650</xdr:colOff>
      <xdr:row>61</xdr:row>
      <xdr:rowOff>19050</xdr:rowOff>
    </xdr:to>
    <xdr:cxnSp macro="">
      <xdr:nvCxnSpPr>
        <xdr:cNvPr id="248" name="直線コネクタ 247"/>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67327</xdr:rowOff>
    </xdr:from>
    <xdr:ext cx="762000" cy="259045"/>
    <xdr:sp macro="" textlink="">
      <xdr:nvSpPr>
        <xdr:cNvPr id="249" name="その他最大値テキスト"/>
        <xdr:cNvSpPr txBox="1"/>
      </xdr:nvSpPr>
      <xdr:spPr>
        <a:xfrm>
          <a:off x="16598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52</xdr:row>
      <xdr:rowOff>152400</xdr:rowOff>
    </xdr:from>
    <xdr:to>
      <xdr:col>24</xdr:col>
      <xdr:colOff>120650</xdr:colOff>
      <xdr:row>52</xdr:row>
      <xdr:rowOff>152400</xdr:rowOff>
    </xdr:to>
    <xdr:cxnSp macro="">
      <xdr:nvCxnSpPr>
        <xdr:cNvPr id="250" name="直線コネクタ 249"/>
        <xdr:cNvCxnSpPr/>
      </xdr:nvCxnSpPr>
      <xdr:spPr>
        <a:xfrm>
          <a:off x="16421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0</xdr:rowOff>
    </xdr:from>
    <xdr:to>
      <xdr:col>24</xdr:col>
      <xdr:colOff>31750</xdr:colOff>
      <xdr:row>58</xdr:row>
      <xdr:rowOff>101600</xdr:rowOff>
    </xdr:to>
    <xdr:cxnSp macro="">
      <xdr:nvCxnSpPr>
        <xdr:cNvPr id="251" name="直線コネクタ 250"/>
        <xdr:cNvCxnSpPr/>
      </xdr:nvCxnSpPr>
      <xdr:spPr>
        <a:xfrm flipV="1">
          <a:off x="15671800" y="9601200"/>
          <a:ext cx="8382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156227</xdr:rowOff>
    </xdr:from>
    <xdr:ext cx="762000" cy="259045"/>
    <xdr:sp macro="" textlink="">
      <xdr:nvSpPr>
        <xdr:cNvPr id="252"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xdr:rowOff>
    </xdr:from>
    <xdr:to>
      <xdr:col>24</xdr:col>
      <xdr:colOff>82550</xdr:colOff>
      <xdr:row>56</xdr:row>
      <xdr:rowOff>114300</xdr:rowOff>
    </xdr:to>
    <xdr:sp macro="" textlink="">
      <xdr:nvSpPr>
        <xdr:cNvPr id="253" name="フローチャート : 判断 252"/>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38100</xdr:rowOff>
    </xdr:from>
    <xdr:to>
      <xdr:col>22</xdr:col>
      <xdr:colOff>565150</xdr:colOff>
      <xdr:row>58</xdr:row>
      <xdr:rowOff>101600</xdr:rowOff>
    </xdr:to>
    <xdr:cxnSp macro="">
      <xdr:nvCxnSpPr>
        <xdr:cNvPr id="254" name="直線コネクタ 253"/>
        <xdr:cNvCxnSpPr/>
      </xdr:nvCxnSpPr>
      <xdr:spPr>
        <a:xfrm>
          <a:off x="14782800" y="9982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5" name="フローチャート : 判断 254"/>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6" name="テキスト ボックス 255"/>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38100</xdr:rowOff>
    </xdr:from>
    <xdr:to>
      <xdr:col>21</xdr:col>
      <xdr:colOff>361950</xdr:colOff>
      <xdr:row>58</xdr:row>
      <xdr:rowOff>76200</xdr:rowOff>
    </xdr:to>
    <xdr:cxnSp macro="">
      <xdr:nvCxnSpPr>
        <xdr:cNvPr id="257" name="直線コネクタ 256"/>
        <xdr:cNvCxnSpPr/>
      </xdr:nvCxnSpPr>
      <xdr:spPr>
        <a:xfrm flipV="1">
          <a:off x="13893800" y="998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58" name="フローチャート : 判断 257"/>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59" name="テキスト ボックス 258"/>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133350</xdr:rowOff>
    </xdr:from>
    <xdr:to>
      <xdr:col>20</xdr:col>
      <xdr:colOff>158750</xdr:colOff>
      <xdr:row>58</xdr:row>
      <xdr:rowOff>76200</xdr:rowOff>
    </xdr:to>
    <xdr:cxnSp macro="">
      <xdr:nvCxnSpPr>
        <xdr:cNvPr id="260" name="直線コネクタ 259"/>
        <xdr:cNvCxnSpPr/>
      </xdr:nvCxnSpPr>
      <xdr:spPr>
        <a:xfrm>
          <a:off x="13004800" y="990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1" name="フローチャート : 判断 260"/>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2" name="テキスト ボックス 261"/>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3" name="フローチャート : 判断 262"/>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86377</xdr:rowOff>
    </xdr:from>
    <xdr:ext cx="762000" cy="259045"/>
    <xdr:sp macro="" textlink="">
      <xdr:nvSpPr>
        <xdr:cNvPr id="264" name="テキスト ボックス 263"/>
        <xdr:cNvSpPr txBox="1"/>
      </xdr:nvSpPr>
      <xdr:spPr>
        <a:xfrm>
          <a:off x="12623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70" name="円/楕円 269"/>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71"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50800</xdr:rowOff>
    </xdr:from>
    <xdr:to>
      <xdr:col>22</xdr:col>
      <xdr:colOff>615950</xdr:colOff>
      <xdr:row>58</xdr:row>
      <xdr:rowOff>152400</xdr:rowOff>
    </xdr:to>
    <xdr:sp macro="" textlink="">
      <xdr:nvSpPr>
        <xdr:cNvPr id="272" name="円/楕円 271"/>
        <xdr:cNvSpPr/>
      </xdr:nvSpPr>
      <xdr:spPr>
        <a:xfrm>
          <a:off x="15621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137177</xdr:rowOff>
    </xdr:from>
    <xdr:ext cx="736600" cy="259045"/>
    <xdr:sp macro="" textlink="">
      <xdr:nvSpPr>
        <xdr:cNvPr id="273" name="テキスト ボックス 272"/>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158750</xdr:rowOff>
    </xdr:from>
    <xdr:to>
      <xdr:col>21</xdr:col>
      <xdr:colOff>412750</xdr:colOff>
      <xdr:row>58</xdr:row>
      <xdr:rowOff>88900</xdr:rowOff>
    </xdr:to>
    <xdr:sp macro="" textlink="">
      <xdr:nvSpPr>
        <xdr:cNvPr id="274" name="円/楕円 273"/>
        <xdr:cNvSpPr/>
      </xdr:nvSpPr>
      <xdr:spPr>
        <a:xfrm>
          <a:off x="14732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73677</xdr:rowOff>
    </xdr:from>
    <xdr:ext cx="762000" cy="259045"/>
    <xdr:sp macro="" textlink="">
      <xdr:nvSpPr>
        <xdr:cNvPr id="275" name="テキスト ボックス 274"/>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25400</xdr:rowOff>
    </xdr:from>
    <xdr:to>
      <xdr:col>20</xdr:col>
      <xdr:colOff>209550</xdr:colOff>
      <xdr:row>58</xdr:row>
      <xdr:rowOff>127000</xdr:rowOff>
    </xdr:to>
    <xdr:sp macro="" textlink="">
      <xdr:nvSpPr>
        <xdr:cNvPr id="276" name="円/楕円 275"/>
        <xdr:cNvSpPr/>
      </xdr:nvSpPr>
      <xdr:spPr>
        <a:xfrm>
          <a:off x="13843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111777</xdr:rowOff>
    </xdr:from>
    <xdr:ext cx="762000" cy="259045"/>
    <xdr:sp macro="" textlink="">
      <xdr:nvSpPr>
        <xdr:cNvPr id="277" name="テキスト ボックス 276"/>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82550</xdr:rowOff>
    </xdr:from>
    <xdr:to>
      <xdr:col>19</xdr:col>
      <xdr:colOff>6350</xdr:colOff>
      <xdr:row>58</xdr:row>
      <xdr:rowOff>12700</xdr:rowOff>
    </xdr:to>
    <xdr:sp macro="" textlink="">
      <xdr:nvSpPr>
        <xdr:cNvPr id="278" name="円/楕円 277"/>
        <xdr:cNvSpPr/>
      </xdr:nvSpPr>
      <xdr:spPr>
        <a:xfrm>
          <a:off x="12954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168927</xdr:rowOff>
    </xdr:from>
    <xdr:ext cx="762000" cy="259045"/>
    <xdr:sp macro="" textlink="">
      <xdr:nvSpPr>
        <xdr:cNvPr id="279" name="テキスト ボックス 278"/>
        <xdr:cNvSpPr txBox="1"/>
      </xdr:nvSpPr>
      <xdr:spPr>
        <a:xfrm>
          <a:off x="12623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経常収支比率に占める補助費等の割合は、対前年度比で</a:t>
          </a:r>
          <a:r>
            <a:rPr kumimoji="1" lang="en-US" altLang="ja-JP" sz="1300">
              <a:solidFill>
                <a:schemeClr val="dk1"/>
              </a:solidFill>
              <a:latin typeface="+mn-ea"/>
              <a:ea typeface="+mn-ea"/>
              <a:cs typeface="+mn-cs"/>
            </a:rPr>
            <a:t>3</a:t>
          </a:r>
          <a:r>
            <a:rPr kumimoji="1" lang="en-US" sz="1300">
              <a:solidFill>
                <a:schemeClr val="dk1"/>
              </a:solidFill>
              <a:latin typeface="+mn-ea"/>
              <a:ea typeface="+mn-ea"/>
              <a:cs typeface="+mn-cs"/>
            </a:rPr>
            <a:t>.</a:t>
          </a:r>
          <a:r>
            <a:rPr kumimoji="1" lang="en-US" altLang="ja-JP" sz="1300">
              <a:solidFill>
                <a:schemeClr val="dk1"/>
              </a:solidFill>
              <a:latin typeface="+mn-ea"/>
              <a:ea typeface="+mn-ea"/>
              <a:cs typeface="+mn-cs"/>
            </a:rPr>
            <a:t>7</a:t>
          </a:r>
          <a:r>
            <a:rPr kumimoji="1" lang="ja-JP" altLang="en-US" sz="1300">
              <a:solidFill>
                <a:schemeClr val="dk1"/>
              </a:solidFill>
              <a:latin typeface="+mn-ea"/>
              <a:ea typeface="+mn-ea"/>
              <a:cs typeface="+mn-cs"/>
            </a:rPr>
            <a:t>ポイント悪化し、類似団体平均値及び大阪府平均値を上回っている。主な要因としては、平成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年度から</a:t>
          </a:r>
          <a:r>
            <a:rPr lang="ja-JP" altLang="en-US" sz="1300">
              <a:solidFill>
                <a:schemeClr val="dk1"/>
              </a:solidFill>
              <a:latin typeface="+mn-ea"/>
              <a:ea typeface="+mn-ea"/>
              <a:cs typeface="+mn-cs"/>
            </a:rPr>
            <a:t>地方公営企業法の財務規定を適用する下水道事業会計に対する負担金を繰出金から性質区分を変更していること、</a:t>
          </a:r>
          <a:r>
            <a:rPr kumimoji="1" lang="ja-JP" altLang="en-US" sz="1300">
              <a:solidFill>
                <a:schemeClr val="dk1"/>
              </a:solidFill>
              <a:latin typeface="+mn-ea"/>
              <a:ea typeface="+mn-ea"/>
              <a:cs typeface="+mn-cs"/>
            </a:rPr>
            <a:t>一部事務組合（守口市門真市消防組合）への負担金が増加したことなどが挙げられる。今後は補助金の見直しなど経費の縮減に努めていく。</a:t>
          </a:r>
          <a:endParaRPr lang="ja-JP" altLang="en-US" sz="130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99786</xdr:rowOff>
    </xdr:from>
    <xdr:to>
      <xdr:col>24</xdr:col>
      <xdr:colOff>31750</xdr:colOff>
      <xdr:row>40</xdr:row>
      <xdr:rowOff>132443</xdr:rowOff>
    </xdr:to>
    <xdr:cxnSp macro="">
      <xdr:nvCxnSpPr>
        <xdr:cNvPr id="309" name="直線コネクタ 308"/>
        <xdr:cNvCxnSpPr/>
      </xdr:nvCxnSpPr>
      <xdr:spPr>
        <a:xfrm flipV="1">
          <a:off x="16510000" y="558618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104520</xdr:rowOff>
    </xdr:from>
    <xdr:ext cx="762000" cy="259045"/>
    <xdr:sp macro="" textlink="">
      <xdr:nvSpPr>
        <xdr:cNvPr id="310"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23</xdr:col>
      <xdr:colOff>628650</xdr:colOff>
      <xdr:row>40</xdr:row>
      <xdr:rowOff>132443</xdr:rowOff>
    </xdr:from>
    <xdr:to>
      <xdr:col>24</xdr:col>
      <xdr:colOff>120650</xdr:colOff>
      <xdr:row>40</xdr:row>
      <xdr:rowOff>132443</xdr:rowOff>
    </xdr:to>
    <xdr:cxnSp macro="">
      <xdr:nvCxnSpPr>
        <xdr:cNvPr id="311" name="直線コネクタ 310"/>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14713</xdr:rowOff>
    </xdr:from>
    <xdr:ext cx="762000" cy="259045"/>
    <xdr:sp macro="" textlink="">
      <xdr:nvSpPr>
        <xdr:cNvPr id="312" name="補助費等最大値テキスト"/>
        <xdr:cNvSpPr txBox="1"/>
      </xdr:nvSpPr>
      <xdr:spPr>
        <a:xfrm>
          <a:off x="16598900" y="532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99786</xdr:rowOff>
    </xdr:from>
    <xdr:to>
      <xdr:col>24</xdr:col>
      <xdr:colOff>120650</xdr:colOff>
      <xdr:row>32</xdr:row>
      <xdr:rowOff>99786</xdr:rowOff>
    </xdr:to>
    <xdr:cxnSp macro="">
      <xdr:nvCxnSpPr>
        <xdr:cNvPr id="313" name="直線コネクタ 312"/>
        <xdr:cNvCxnSpPr/>
      </xdr:nvCxnSpPr>
      <xdr:spPr>
        <a:xfrm>
          <a:off x="16421100" y="558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34472</xdr:rowOff>
    </xdr:from>
    <xdr:to>
      <xdr:col>24</xdr:col>
      <xdr:colOff>31750</xdr:colOff>
      <xdr:row>38</xdr:row>
      <xdr:rowOff>94343</xdr:rowOff>
    </xdr:to>
    <xdr:cxnSp macro="">
      <xdr:nvCxnSpPr>
        <xdr:cNvPr id="314" name="直線コネクタ 313"/>
        <xdr:cNvCxnSpPr/>
      </xdr:nvCxnSpPr>
      <xdr:spPr>
        <a:xfrm>
          <a:off x="15671800" y="6206672"/>
          <a:ext cx="838200" cy="40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87284</xdr:rowOff>
    </xdr:from>
    <xdr:ext cx="762000" cy="259045"/>
    <xdr:sp macro="" textlink="">
      <xdr:nvSpPr>
        <xdr:cNvPr id="315" name="補助費等平均値テキスト"/>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70757</xdr:rowOff>
    </xdr:from>
    <xdr:to>
      <xdr:col>24</xdr:col>
      <xdr:colOff>82550</xdr:colOff>
      <xdr:row>37</xdr:row>
      <xdr:rowOff>907</xdr:rowOff>
    </xdr:to>
    <xdr:sp macro="" textlink="">
      <xdr:nvSpPr>
        <xdr:cNvPr id="316" name="フローチャート : 判断 315"/>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140607</xdr:rowOff>
    </xdr:from>
    <xdr:to>
      <xdr:col>22</xdr:col>
      <xdr:colOff>565150</xdr:colOff>
      <xdr:row>36</xdr:row>
      <xdr:rowOff>34472</xdr:rowOff>
    </xdr:to>
    <xdr:cxnSp macro="">
      <xdr:nvCxnSpPr>
        <xdr:cNvPr id="317" name="直線コネクタ 316"/>
        <xdr:cNvCxnSpPr/>
      </xdr:nvCxnSpPr>
      <xdr:spPr>
        <a:xfrm>
          <a:off x="14782800" y="6141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27214</xdr:rowOff>
    </xdr:from>
    <xdr:to>
      <xdr:col>22</xdr:col>
      <xdr:colOff>615950</xdr:colOff>
      <xdr:row>36</xdr:row>
      <xdr:rowOff>128814</xdr:rowOff>
    </xdr:to>
    <xdr:sp macro="" textlink="">
      <xdr:nvSpPr>
        <xdr:cNvPr id="318" name="フローチャート : 判断 317"/>
        <xdr:cNvSpPr/>
      </xdr:nvSpPr>
      <xdr:spPr>
        <a:xfrm>
          <a:off x="15621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113591</xdr:rowOff>
    </xdr:from>
    <xdr:ext cx="736600" cy="259045"/>
    <xdr:sp macro="" textlink="">
      <xdr:nvSpPr>
        <xdr:cNvPr id="319" name="テキスト ボックス 318"/>
        <xdr:cNvSpPr txBox="1"/>
      </xdr:nvSpPr>
      <xdr:spPr>
        <a:xfrm>
          <a:off x="15290800" y="628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140607</xdr:rowOff>
    </xdr:from>
    <xdr:to>
      <xdr:col>21</xdr:col>
      <xdr:colOff>361950</xdr:colOff>
      <xdr:row>36</xdr:row>
      <xdr:rowOff>110672</xdr:rowOff>
    </xdr:to>
    <xdr:cxnSp macro="">
      <xdr:nvCxnSpPr>
        <xdr:cNvPr id="320" name="直線コネクタ 319"/>
        <xdr:cNvCxnSpPr/>
      </xdr:nvCxnSpPr>
      <xdr:spPr>
        <a:xfrm flipV="1">
          <a:off x="13893800" y="6141357"/>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16328</xdr:rowOff>
    </xdr:from>
    <xdr:to>
      <xdr:col>21</xdr:col>
      <xdr:colOff>412750</xdr:colOff>
      <xdr:row>36</xdr:row>
      <xdr:rowOff>117928</xdr:rowOff>
    </xdr:to>
    <xdr:sp macro="" textlink="">
      <xdr:nvSpPr>
        <xdr:cNvPr id="321" name="フローチャート : 判断 320"/>
        <xdr:cNvSpPr/>
      </xdr:nvSpPr>
      <xdr:spPr>
        <a:xfrm>
          <a:off x="14732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102705</xdr:rowOff>
    </xdr:from>
    <xdr:ext cx="762000" cy="259045"/>
    <xdr:sp macro="" textlink="">
      <xdr:nvSpPr>
        <xdr:cNvPr id="322" name="テキスト ボックス 321"/>
        <xdr:cNvSpPr txBox="1"/>
      </xdr:nvSpPr>
      <xdr:spPr>
        <a:xfrm>
          <a:off x="14401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110672</xdr:rowOff>
    </xdr:from>
    <xdr:to>
      <xdr:col>20</xdr:col>
      <xdr:colOff>158750</xdr:colOff>
      <xdr:row>36</xdr:row>
      <xdr:rowOff>132443</xdr:rowOff>
    </xdr:to>
    <xdr:cxnSp macro="">
      <xdr:nvCxnSpPr>
        <xdr:cNvPr id="323" name="直線コネクタ 322"/>
        <xdr:cNvCxnSpPr/>
      </xdr:nvCxnSpPr>
      <xdr:spPr>
        <a:xfrm flipV="1">
          <a:off x="13004800" y="62828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5443</xdr:rowOff>
    </xdr:from>
    <xdr:to>
      <xdr:col>20</xdr:col>
      <xdr:colOff>209550</xdr:colOff>
      <xdr:row>36</xdr:row>
      <xdr:rowOff>107043</xdr:rowOff>
    </xdr:to>
    <xdr:sp macro="" textlink="">
      <xdr:nvSpPr>
        <xdr:cNvPr id="324" name="フローチャート : 判断 323"/>
        <xdr:cNvSpPr/>
      </xdr:nvSpPr>
      <xdr:spPr>
        <a:xfrm>
          <a:off x="13843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117220</xdr:rowOff>
    </xdr:from>
    <xdr:ext cx="762000" cy="259045"/>
    <xdr:sp macro="" textlink="">
      <xdr:nvSpPr>
        <xdr:cNvPr id="325" name="テキスト ボックス 324"/>
        <xdr:cNvSpPr txBox="1"/>
      </xdr:nvSpPr>
      <xdr:spPr>
        <a:xfrm>
          <a:off x="13512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5443</xdr:rowOff>
    </xdr:from>
    <xdr:to>
      <xdr:col>19</xdr:col>
      <xdr:colOff>6350</xdr:colOff>
      <xdr:row>36</xdr:row>
      <xdr:rowOff>107043</xdr:rowOff>
    </xdr:to>
    <xdr:sp macro="" textlink="">
      <xdr:nvSpPr>
        <xdr:cNvPr id="326" name="フローチャート : 判断 325"/>
        <xdr:cNvSpPr/>
      </xdr:nvSpPr>
      <xdr:spPr>
        <a:xfrm>
          <a:off x="12954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117220</xdr:rowOff>
    </xdr:from>
    <xdr:ext cx="762000" cy="259045"/>
    <xdr:sp macro="" textlink="">
      <xdr:nvSpPr>
        <xdr:cNvPr id="327" name="テキスト ボックス 326"/>
        <xdr:cNvSpPr txBox="1"/>
      </xdr:nvSpPr>
      <xdr:spPr>
        <a:xfrm>
          <a:off x="12623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43543</xdr:rowOff>
    </xdr:from>
    <xdr:to>
      <xdr:col>24</xdr:col>
      <xdr:colOff>82550</xdr:colOff>
      <xdr:row>38</xdr:row>
      <xdr:rowOff>145143</xdr:rowOff>
    </xdr:to>
    <xdr:sp macro="" textlink="">
      <xdr:nvSpPr>
        <xdr:cNvPr id="333" name="円/楕円 332"/>
        <xdr:cNvSpPr/>
      </xdr:nvSpPr>
      <xdr:spPr>
        <a:xfrm>
          <a:off x="164592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15620</xdr:rowOff>
    </xdr:from>
    <xdr:ext cx="762000" cy="259045"/>
    <xdr:sp macro="" textlink="">
      <xdr:nvSpPr>
        <xdr:cNvPr id="334" name="補助費等該当値テキスト"/>
        <xdr:cNvSpPr txBox="1"/>
      </xdr:nvSpPr>
      <xdr:spPr>
        <a:xfrm>
          <a:off x="165989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155122</xdr:rowOff>
    </xdr:from>
    <xdr:to>
      <xdr:col>22</xdr:col>
      <xdr:colOff>615950</xdr:colOff>
      <xdr:row>36</xdr:row>
      <xdr:rowOff>85272</xdr:rowOff>
    </xdr:to>
    <xdr:sp macro="" textlink="">
      <xdr:nvSpPr>
        <xdr:cNvPr id="335" name="円/楕円 334"/>
        <xdr:cNvSpPr/>
      </xdr:nvSpPr>
      <xdr:spPr>
        <a:xfrm>
          <a:off x="15621000" y="615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95449</xdr:rowOff>
    </xdr:from>
    <xdr:ext cx="736600" cy="259045"/>
    <xdr:sp macro="" textlink="">
      <xdr:nvSpPr>
        <xdr:cNvPr id="336" name="テキスト ボックス 335"/>
        <xdr:cNvSpPr txBox="1"/>
      </xdr:nvSpPr>
      <xdr:spPr>
        <a:xfrm>
          <a:off x="15290800" y="592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89807</xdr:rowOff>
    </xdr:from>
    <xdr:to>
      <xdr:col>21</xdr:col>
      <xdr:colOff>412750</xdr:colOff>
      <xdr:row>36</xdr:row>
      <xdr:rowOff>19957</xdr:rowOff>
    </xdr:to>
    <xdr:sp macro="" textlink="">
      <xdr:nvSpPr>
        <xdr:cNvPr id="337" name="円/楕円 336"/>
        <xdr:cNvSpPr/>
      </xdr:nvSpPr>
      <xdr:spPr>
        <a:xfrm>
          <a:off x="14732000" y="609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30134</xdr:rowOff>
    </xdr:from>
    <xdr:ext cx="762000" cy="259045"/>
    <xdr:sp macro="" textlink="">
      <xdr:nvSpPr>
        <xdr:cNvPr id="338" name="テキスト ボックス 337"/>
        <xdr:cNvSpPr txBox="1"/>
      </xdr:nvSpPr>
      <xdr:spPr>
        <a:xfrm>
          <a:off x="144018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59872</xdr:rowOff>
    </xdr:from>
    <xdr:to>
      <xdr:col>20</xdr:col>
      <xdr:colOff>209550</xdr:colOff>
      <xdr:row>36</xdr:row>
      <xdr:rowOff>161472</xdr:rowOff>
    </xdr:to>
    <xdr:sp macro="" textlink="">
      <xdr:nvSpPr>
        <xdr:cNvPr id="339" name="円/楕円 338"/>
        <xdr:cNvSpPr/>
      </xdr:nvSpPr>
      <xdr:spPr>
        <a:xfrm>
          <a:off x="13843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146249</xdr:rowOff>
    </xdr:from>
    <xdr:ext cx="762000" cy="259045"/>
    <xdr:sp macro="" textlink="">
      <xdr:nvSpPr>
        <xdr:cNvPr id="340" name="テキスト ボックス 339"/>
        <xdr:cNvSpPr txBox="1"/>
      </xdr:nvSpPr>
      <xdr:spPr>
        <a:xfrm>
          <a:off x="13512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81643</xdr:rowOff>
    </xdr:from>
    <xdr:to>
      <xdr:col>19</xdr:col>
      <xdr:colOff>6350</xdr:colOff>
      <xdr:row>37</xdr:row>
      <xdr:rowOff>11793</xdr:rowOff>
    </xdr:to>
    <xdr:sp macro="" textlink="">
      <xdr:nvSpPr>
        <xdr:cNvPr id="341" name="円/楕円 340"/>
        <xdr:cNvSpPr/>
      </xdr:nvSpPr>
      <xdr:spPr>
        <a:xfrm>
          <a:off x="12954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168020</xdr:rowOff>
    </xdr:from>
    <xdr:ext cx="762000" cy="259045"/>
    <xdr:sp macro="" textlink="">
      <xdr:nvSpPr>
        <xdr:cNvPr id="342" name="テキスト ボックス 341"/>
        <xdr:cNvSpPr txBox="1"/>
      </xdr:nvSpPr>
      <xdr:spPr>
        <a:xfrm>
          <a:off x="12623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経常収支比率に占める公債費の割合は</a:t>
          </a:r>
          <a:r>
            <a:rPr kumimoji="1" lang="en-US" altLang="ja-JP" sz="1300">
              <a:solidFill>
                <a:schemeClr val="dk1"/>
              </a:solidFill>
              <a:latin typeface="+mn-ea"/>
              <a:ea typeface="+mn-ea"/>
              <a:cs typeface="+mn-cs"/>
            </a:rPr>
            <a:t>16.3</a:t>
          </a:r>
          <a:r>
            <a:rPr kumimoji="1" lang="ja-JP" altLang="en-US" sz="1300">
              <a:solidFill>
                <a:schemeClr val="dk1"/>
              </a:solidFill>
              <a:latin typeface="+mn-ea"/>
              <a:ea typeface="+mn-ea"/>
              <a:cs typeface="+mn-cs"/>
            </a:rPr>
            <a:t>であり、類似団体平均値を上回る数値となっているものの、対前年度比で</a:t>
          </a:r>
          <a:r>
            <a:rPr kumimoji="1" lang="en-US" altLang="ja-JP" sz="1300">
              <a:solidFill>
                <a:schemeClr val="dk1"/>
              </a:solidFill>
              <a:latin typeface="+mn-ea"/>
              <a:ea typeface="+mn-ea"/>
              <a:cs typeface="+mn-cs"/>
            </a:rPr>
            <a:t>0.4</a:t>
          </a:r>
          <a:r>
            <a:rPr kumimoji="1" lang="ja-JP" altLang="en-US" sz="1300">
              <a:solidFill>
                <a:schemeClr val="dk1"/>
              </a:solidFill>
              <a:latin typeface="+mn-ea"/>
              <a:ea typeface="+mn-ea"/>
              <a:cs typeface="+mn-cs"/>
            </a:rPr>
            <a:t>ポイント改善されている。今後も適切な市債の発行に努める。</a:t>
          </a:r>
          <a:endParaRPr lang="ja-JP" altLang="en-US" sz="130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127000</xdr:rowOff>
    </xdr:from>
    <xdr:to>
      <xdr:col>7</xdr:col>
      <xdr:colOff>15875</xdr:colOff>
      <xdr:row>81</xdr:row>
      <xdr:rowOff>8889</xdr:rowOff>
    </xdr:to>
    <xdr:cxnSp macro="">
      <xdr:nvCxnSpPr>
        <xdr:cNvPr id="370" name="直線コネクタ 369"/>
        <xdr:cNvCxnSpPr/>
      </xdr:nvCxnSpPr>
      <xdr:spPr>
        <a:xfrm flipV="1">
          <a:off x="4826000" y="12471400"/>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152416</xdr:rowOff>
    </xdr:from>
    <xdr:ext cx="762000" cy="259045"/>
    <xdr:sp macro="" textlink="">
      <xdr:nvSpPr>
        <xdr:cNvPr id="371" name="公債費最小値テキスト"/>
        <xdr:cNvSpPr txBox="1"/>
      </xdr:nvSpPr>
      <xdr:spPr>
        <a:xfrm>
          <a:off x="4914900" y="1386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81</xdr:row>
      <xdr:rowOff>8889</xdr:rowOff>
    </xdr:from>
    <xdr:to>
      <xdr:col>7</xdr:col>
      <xdr:colOff>104775</xdr:colOff>
      <xdr:row>81</xdr:row>
      <xdr:rowOff>8889</xdr:rowOff>
    </xdr:to>
    <xdr:cxnSp macro="">
      <xdr:nvCxnSpPr>
        <xdr:cNvPr id="372" name="直線コネクタ 371"/>
        <xdr:cNvCxnSpPr/>
      </xdr:nvCxnSpPr>
      <xdr:spPr>
        <a:xfrm>
          <a:off x="4737100" y="138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41927</xdr:rowOff>
    </xdr:from>
    <xdr:ext cx="762000" cy="259045"/>
    <xdr:sp macro="" textlink="">
      <xdr:nvSpPr>
        <xdr:cNvPr id="373"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72</xdr:row>
      <xdr:rowOff>127000</xdr:rowOff>
    </xdr:from>
    <xdr:to>
      <xdr:col>7</xdr:col>
      <xdr:colOff>104775</xdr:colOff>
      <xdr:row>72</xdr:row>
      <xdr:rowOff>127000</xdr:rowOff>
    </xdr:to>
    <xdr:cxnSp macro="">
      <xdr:nvCxnSpPr>
        <xdr:cNvPr id="374" name="直線コネクタ 373"/>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168911</xdr:rowOff>
    </xdr:from>
    <xdr:to>
      <xdr:col>7</xdr:col>
      <xdr:colOff>15875</xdr:colOff>
      <xdr:row>78</xdr:row>
      <xdr:rowOff>27939</xdr:rowOff>
    </xdr:to>
    <xdr:cxnSp macro="">
      <xdr:nvCxnSpPr>
        <xdr:cNvPr id="375" name="直線コネクタ 374"/>
        <xdr:cNvCxnSpPr/>
      </xdr:nvCxnSpPr>
      <xdr:spPr>
        <a:xfrm flipV="1">
          <a:off x="3987800" y="133705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66057</xdr:rowOff>
    </xdr:from>
    <xdr:ext cx="762000" cy="259045"/>
    <xdr:sp macro="" textlink="">
      <xdr:nvSpPr>
        <xdr:cNvPr id="376"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49530</xdr:rowOff>
    </xdr:from>
    <xdr:to>
      <xdr:col>7</xdr:col>
      <xdr:colOff>66675</xdr:colOff>
      <xdr:row>77</xdr:row>
      <xdr:rowOff>151130</xdr:rowOff>
    </xdr:to>
    <xdr:sp macro="" textlink="">
      <xdr:nvSpPr>
        <xdr:cNvPr id="377" name="フローチャート : 判断 376"/>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27939</xdr:rowOff>
    </xdr:from>
    <xdr:to>
      <xdr:col>5</xdr:col>
      <xdr:colOff>549275</xdr:colOff>
      <xdr:row>78</xdr:row>
      <xdr:rowOff>134620</xdr:rowOff>
    </xdr:to>
    <xdr:cxnSp macro="">
      <xdr:nvCxnSpPr>
        <xdr:cNvPr id="378" name="直線コネクタ 377"/>
        <xdr:cNvCxnSpPr/>
      </xdr:nvCxnSpPr>
      <xdr:spPr>
        <a:xfrm flipV="1">
          <a:off x="3098800" y="13401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140970</xdr:rowOff>
    </xdr:from>
    <xdr:to>
      <xdr:col>5</xdr:col>
      <xdr:colOff>600075</xdr:colOff>
      <xdr:row>78</xdr:row>
      <xdr:rowOff>71120</xdr:rowOff>
    </xdr:to>
    <xdr:sp macro="" textlink="">
      <xdr:nvSpPr>
        <xdr:cNvPr id="379" name="フローチャート : 判断 378"/>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81297</xdr:rowOff>
    </xdr:from>
    <xdr:ext cx="736600" cy="259045"/>
    <xdr:sp macro="" textlink="">
      <xdr:nvSpPr>
        <xdr:cNvPr id="380" name="テキスト ボックス 379"/>
        <xdr:cNvSpPr txBox="1"/>
      </xdr:nvSpPr>
      <xdr:spPr>
        <a:xfrm>
          <a:off x="3606800" y="1311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134620</xdr:rowOff>
    </xdr:from>
    <xdr:to>
      <xdr:col>4</xdr:col>
      <xdr:colOff>346075</xdr:colOff>
      <xdr:row>79</xdr:row>
      <xdr:rowOff>8889</xdr:rowOff>
    </xdr:to>
    <xdr:cxnSp macro="">
      <xdr:nvCxnSpPr>
        <xdr:cNvPr id="381" name="直線コネクタ 380"/>
        <xdr:cNvCxnSpPr/>
      </xdr:nvCxnSpPr>
      <xdr:spPr>
        <a:xfrm flipV="1">
          <a:off x="2209800" y="135077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163830</xdr:rowOff>
    </xdr:from>
    <xdr:to>
      <xdr:col>4</xdr:col>
      <xdr:colOff>396875</xdr:colOff>
      <xdr:row>78</xdr:row>
      <xdr:rowOff>93980</xdr:rowOff>
    </xdr:to>
    <xdr:sp macro="" textlink="">
      <xdr:nvSpPr>
        <xdr:cNvPr id="382" name="フローチャート : 判断 381"/>
        <xdr:cNvSpPr/>
      </xdr:nvSpPr>
      <xdr:spPr>
        <a:xfrm>
          <a:off x="3048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104157</xdr:rowOff>
    </xdr:from>
    <xdr:ext cx="762000" cy="259045"/>
    <xdr:sp macro="" textlink="">
      <xdr:nvSpPr>
        <xdr:cNvPr id="383" name="テキスト ボックス 382"/>
        <xdr:cNvSpPr txBox="1"/>
      </xdr:nvSpPr>
      <xdr:spPr>
        <a:xfrm>
          <a:off x="2717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149861</xdr:rowOff>
    </xdr:from>
    <xdr:to>
      <xdr:col>3</xdr:col>
      <xdr:colOff>142875</xdr:colOff>
      <xdr:row>79</xdr:row>
      <xdr:rowOff>8889</xdr:rowOff>
    </xdr:to>
    <xdr:cxnSp macro="">
      <xdr:nvCxnSpPr>
        <xdr:cNvPr id="384" name="直線コネクタ 383"/>
        <xdr:cNvCxnSpPr/>
      </xdr:nvCxnSpPr>
      <xdr:spPr>
        <a:xfrm>
          <a:off x="1320800" y="135229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0</xdr:rowOff>
    </xdr:from>
    <xdr:to>
      <xdr:col>3</xdr:col>
      <xdr:colOff>193675</xdr:colOff>
      <xdr:row>78</xdr:row>
      <xdr:rowOff>101600</xdr:rowOff>
    </xdr:to>
    <xdr:sp macro="" textlink="">
      <xdr:nvSpPr>
        <xdr:cNvPr id="385" name="フローチャート : 判断 384"/>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111777</xdr:rowOff>
    </xdr:from>
    <xdr:ext cx="762000" cy="259045"/>
    <xdr:sp macro="" textlink="">
      <xdr:nvSpPr>
        <xdr:cNvPr id="386" name="テキスト ボックス 385"/>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7" name="フローチャート : 判断 386"/>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8" name="テキスト ボックス 387"/>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118111</xdr:rowOff>
    </xdr:from>
    <xdr:to>
      <xdr:col>7</xdr:col>
      <xdr:colOff>66675</xdr:colOff>
      <xdr:row>78</xdr:row>
      <xdr:rowOff>48261</xdr:rowOff>
    </xdr:to>
    <xdr:sp macro="" textlink="">
      <xdr:nvSpPr>
        <xdr:cNvPr id="394" name="円/楕円 393"/>
        <xdr:cNvSpPr/>
      </xdr:nvSpPr>
      <xdr:spPr>
        <a:xfrm>
          <a:off x="47752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90188</xdr:rowOff>
    </xdr:from>
    <xdr:ext cx="762000" cy="259045"/>
    <xdr:sp macro="" textlink="">
      <xdr:nvSpPr>
        <xdr:cNvPr id="395" name="公債費該当値テキスト"/>
        <xdr:cNvSpPr txBox="1"/>
      </xdr:nvSpPr>
      <xdr:spPr>
        <a:xfrm>
          <a:off x="49149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148589</xdr:rowOff>
    </xdr:from>
    <xdr:to>
      <xdr:col>5</xdr:col>
      <xdr:colOff>600075</xdr:colOff>
      <xdr:row>78</xdr:row>
      <xdr:rowOff>78739</xdr:rowOff>
    </xdr:to>
    <xdr:sp macro="" textlink="">
      <xdr:nvSpPr>
        <xdr:cNvPr id="396" name="円/楕円 395"/>
        <xdr:cNvSpPr/>
      </xdr:nvSpPr>
      <xdr:spPr>
        <a:xfrm>
          <a:off x="3937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63516</xdr:rowOff>
    </xdr:from>
    <xdr:ext cx="736600" cy="259045"/>
    <xdr:sp macro="" textlink="">
      <xdr:nvSpPr>
        <xdr:cNvPr id="397" name="テキスト ボックス 396"/>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83820</xdr:rowOff>
    </xdr:from>
    <xdr:to>
      <xdr:col>4</xdr:col>
      <xdr:colOff>396875</xdr:colOff>
      <xdr:row>79</xdr:row>
      <xdr:rowOff>13970</xdr:rowOff>
    </xdr:to>
    <xdr:sp macro="" textlink="">
      <xdr:nvSpPr>
        <xdr:cNvPr id="398" name="円/楕円 397"/>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170197</xdr:rowOff>
    </xdr:from>
    <xdr:ext cx="762000" cy="259045"/>
    <xdr:sp macro="" textlink="">
      <xdr:nvSpPr>
        <xdr:cNvPr id="399" name="テキスト ボックス 398"/>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129539</xdr:rowOff>
    </xdr:from>
    <xdr:to>
      <xdr:col>3</xdr:col>
      <xdr:colOff>193675</xdr:colOff>
      <xdr:row>79</xdr:row>
      <xdr:rowOff>59689</xdr:rowOff>
    </xdr:to>
    <xdr:sp macro="" textlink="">
      <xdr:nvSpPr>
        <xdr:cNvPr id="400" name="円/楕円 399"/>
        <xdr:cNvSpPr/>
      </xdr:nvSpPr>
      <xdr:spPr>
        <a:xfrm>
          <a:off x="2159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44466</xdr:rowOff>
    </xdr:from>
    <xdr:ext cx="762000" cy="259045"/>
    <xdr:sp macro="" textlink="">
      <xdr:nvSpPr>
        <xdr:cNvPr id="401" name="テキスト ボックス 400"/>
        <xdr:cNvSpPr txBox="1"/>
      </xdr:nvSpPr>
      <xdr:spPr>
        <a:xfrm>
          <a:off x="1828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402" name="円/楕円 401"/>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13988</xdr:rowOff>
    </xdr:from>
    <xdr:ext cx="762000" cy="259045"/>
    <xdr:sp macro="" textlink="">
      <xdr:nvSpPr>
        <xdr:cNvPr id="403" name="テキスト ボックス 402"/>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ea"/>
              <a:ea typeface="+mn-ea"/>
              <a:cs typeface="+mn-cs"/>
            </a:rPr>
            <a:t>　人件費の改善から、対前年度比で</a:t>
          </a:r>
          <a:r>
            <a:rPr kumimoji="1" lang="en-US" altLang="ja-JP" sz="1300">
              <a:solidFill>
                <a:schemeClr val="dk1"/>
              </a:solidFill>
              <a:latin typeface="+mn-ea"/>
              <a:ea typeface="+mn-ea"/>
              <a:cs typeface="+mn-cs"/>
            </a:rPr>
            <a:t>0.4</a:t>
          </a:r>
          <a:r>
            <a:rPr kumimoji="1" lang="ja-JP" altLang="en-US" sz="1300">
              <a:solidFill>
                <a:schemeClr val="dk1"/>
              </a:solidFill>
              <a:latin typeface="+mn-ea"/>
              <a:ea typeface="+mn-ea"/>
              <a:cs typeface="+mn-cs"/>
            </a:rPr>
            <a:t>ポイント改善しており、類似団体平均値及び大阪府平均値を上回る水準である。今後ともより一層の経費の削減を行い、普通会計の負担軽減を図る。</a:t>
          </a:r>
          <a:endParaRPr lang="ja-JP" altLang="en-US" sz="13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66040</xdr:rowOff>
    </xdr:from>
    <xdr:to>
      <xdr:col>24</xdr:col>
      <xdr:colOff>31750</xdr:colOff>
      <xdr:row>80</xdr:row>
      <xdr:rowOff>142239</xdr:rowOff>
    </xdr:to>
    <xdr:cxnSp macro="">
      <xdr:nvCxnSpPr>
        <xdr:cNvPr id="431" name="直線コネクタ 430"/>
        <xdr:cNvCxnSpPr/>
      </xdr:nvCxnSpPr>
      <xdr:spPr>
        <a:xfrm flipV="1">
          <a:off x="16510000" y="12410440"/>
          <a:ext cx="0" cy="1447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114316</xdr:rowOff>
    </xdr:from>
    <xdr:ext cx="762000" cy="259045"/>
    <xdr:sp macro="" textlink="">
      <xdr:nvSpPr>
        <xdr:cNvPr id="432" name="公債費以外最小値テキスト"/>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142239</xdr:rowOff>
    </xdr:from>
    <xdr:to>
      <xdr:col>24</xdr:col>
      <xdr:colOff>120650</xdr:colOff>
      <xdr:row>80</xdr:row>
      <xdr:rowOff>142239</xdr:rowOff>
    </xdr:to>
    <xdr:cxnSp macro="">
      <xdr:nvCxnSpPr>
        <xdr:cNvPr id="433" name="直線コネクタ 432"/>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152417</xdr:rowOff>
    </xdr:from>
    <xdr:ext cx="762000" cy="259045"/>
    <xdr:sp macro="" textlink="">
      <xdr:nvSpPr>
        <xdr:cNvPr id="434" name="公債費以外最大値テキスト"/>
        <xdr:cNvSpPr txBox="1"/>
      </xdr:nvSpPr>
      <xdr:spPr>
        <a:xfrm>
          <a:off x="16598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628650</xdr:colOff>
      <xdr:row>72</xdr:row>
      <xdr:rowOff>66040</xdr:rowOff>
    </xdr:from>
    <xdr:to>
      <xdr:col>24</xdr:col>
      <xdr:colOff>120650</xdr:colOff>
      <xdr:row>72</xdr:row>
      <xdr:rowOff>66040</xdr:rowOff>
    </xdr:to>
    <xdr:cxnSp macro="">
      <xdr:nvCxnSpPr>
        <xdr:cNvPr id="435" name="直線コネクタ 434"/>
        <xdr:cNvCxnSpPr/>
      </xdr:nvCxnSpPr>
      <xdr:spPr>
        <a:xfrm>
          <a:off x="16421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100330</xdr:rowOff>
    </xdr:from>
    <xdr:to>
      <xdr:col>24</xdr:col>
      <xdr:colOff>31750</xdr:colOff>
      <xdr:row>79</xdr:row>
      <xdr:rowOff>130811</xdr:rowOff>
    </xdr:to>
    <xdr:cxnSp macro="">
      <xdr:nvCxnSpPr>
        <xdr:cNvPr id="436" name="直線コネクタ 435"/>
        <xdr:cNvCxnSpPr/>
      </xdr:nvCxnSpPr>
      <xdr:spPr>
        <a:xfrm flipV="1">
          <a:off x="15671800" y="136448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37"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8" name="フローチャート : 判断 437"/>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16511</xdr:rowOff>
    </xdr:from>
    <xdr:to>
      <xdr:col>22</xdr:col>
      <xdr:colOff>565150</xdr:colOff>
      <xdr:row>79</xdr:row>
      <xdr:rowOff>130811</xdr:rowOff>
    </xdr:to>
    <xdr:cxnSp macro="">
      <xdr:nvCxnSpPr>
        <xdr:cNvPr id="439" name="直線コネクタ 438"/>
        <xdr:cNvCxnSpPr/>
      </xdr:nvCxnSpPr>
      <xdr:spPr>
        <a:xfrm>
          <a:off x="14782800" y="135610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129539</xdr:rowOff>
    </xdr:from>
    <xdr:to>
      <xdr:col>22</xdr:col>
      <xdr:colOff>615950</xdr:colOff>
      <xdr:row>77</xdr:row>
      <xdr:rowOff>59689</xdr:rowOff>
    </xdr:to>
    <xdr:sp macro="" textlink="">
      <xdr:nvSpPr>
        <xdr:cNvPr id="440" name="フローチャート : 判断 439"/>
        <xdr:cNvSpPr/>
      </xdr:nvSpPr>
      <xdr:spPr>
        <a:xfrm>
          <a:off x="15621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69867</xdr:rowOff>
    </xdr:from>
    <xdr:ext cx="736600" cy="259045"/>
    <xdr:sp macro="" textlink="">
      <xdr:nvSpPr>
        <xdr:cNvPr id="441" name="テキスト ボックス 440"/>
        <xdr:cNvSpPr txBox="1"/>
      </xdr:nvSpPr>
      <xdr:spPr>
        <a:xfrm>
          <a:off x="15290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16511</xdr:rowOff>
    </xdr:from>
    <xdr:to>
      <xdr:col>21</xdr:col>
      <xdr:colOff>361950</xdr:colOff>
      <xdr:row>80</xdr:row>
      <xdr:rowOff>88900</xdr:rowOff>
    </xdr:to>
    <xdr:cxnSp macro="">
      <xdr:nvCxnSpPr>
        <xdr:cNvPr id="442" name="直線コネクタ 441"/>
        <xdr:cNvCxnSpPr/>
      </xdr:nvCxnSpPr>
      <xdr:spPr>
        <a:xfrm flipV="1">
          <a:off x="13893800" y="13561061"/>
          <a:ext cx="889000" cy="24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3" name="フローチャート : 判断 442"/>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119397</xdr:rowOff>
    </xdr:from>
    <xdr:ext cx="762000" cy="259045"/>
    <xdr:sp macro="" textlink="">
      <xdr:nvSpPr>
        <xdr:cNvPr id="444" name="テキスト ボックス 443"/>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88900</xdr:rowOff>
    </xdr:from>
    <xdr:to>
      <xdr:col>20</xdr:col>
      <xdr:colOff>158750</xdr:colOff>
      <xdr:row>80</xdr:row>
      <xdr:rowOff>142239</xdr:rowOff>
    </xdr:to>
    <xdr:cxnSp macro="">
      <xdr:nvCxnSpPr>
        <xdr:cNvPr id="445" name="直線コネクタ 444"/>
        <xdr:cNvCxnSpPr/>
      </xdr:nvCxnSpPr>
      <xdr:spPr>
        <a:xfrm flipV="1">
          <a:off x="13004800" y="138049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46" name="フローチャート : 判断 445"/>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1287</xdr:rowOff>
    </xdr:from>
    <xdr:ext cx="762000" cy="259045"/>
    <xdr:sp macro="" textlink="">
      <xdr:nvSpPr>
        <xdr:cNvPr id="447" name="テキスト ボックス 446"/>
        <xdr:cNvSpPr txBox="1"/>
      </xdr:nvSpPr>
      <xdr:spPr>
        <a:xfrm>
          <a:off x="13512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48" name="フローチャート : 判断 447"/>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127017</xdr:rowOff>
    </xdr:from>
    <xdr:ext cx="762000" cy="259045"/>
    <xdr:sp macro="" textlink="">
      <xdr:nvSpPr>
        <xdr:cNvPr id="449" name="テキスト ボックス 448"/>
        <xdr:cNvSpPr txBox="1"/>
      </xdr:nvSpPr>
      <xdr:spPr>
        <a:xfrm>
          <a:off x="12623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49530</xdr:rowOff>
    </xdr:from>
    <xdr:to>
      <xdr:col>24</xdr:col>
      <xdr:colOff>82550</xdr:colOff>
      <xdr:row>79</xdr:row>
      <xdr:rowOff>151130</xdr:rowOff>
    </xdr:to>
    <xdr:sp macro="" textlink="">
      <xdr:nvSpPr>
        <xdr:cNvPr id="455" name="円/楕円 454"/>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21607</xdr:rowOff>
    </xdr:from>
    <xdr:ext cx="762000" cy="259045"/>
    <xdr:sp macro="" textlink="">
      <xdr:nvSpPr>
        <xdr:cNvPr id="456"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80011</xdr:rowOff>
    </xdr:from>
    <xdr:to>
      <xdr:col>22</xdr:col>
      <xdr:colOff>615950</xdr:colOff>
      <xdr:row>80</xdr:row>
      <xdr:rowOff>10161</xdr:rowOff>
    </xdr:to>
    <xdr:sp macro="" textlink="">
      <xdr:nvSpPr>
        <xdr:cNvPr id="457" name="円/楕円 456"/>
        <xdr:cNvSpPr/>
      </xdr:nvSpPr>
      <xdr:spPr>
        <a:xfrm>
          <a:off x="15621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166388</xdr:rowOff>
    </xdr:from>
    <xdr:ext cx="736600" cy="259045"/>
    <xdr:sp macro="" textlink="">
      <xdr:nvSpPr>
        <xdr:cNvPr id="458" name="テキスト ボックス 457"/>
        <xdr:cNvSpPr txBox="1"/>
      </xdr:nvSpPr>
      <xdr:spPr>
        <a:xfrm>
          <a:off x="15290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137161</xdr:rowOff>
    </xdr:from>
    <xdr:to>
      <xdr:col>21</xdr:col>
      <xdr:colOff>412750</xdr:colOff>
      <xdr:row>79</xdr:row>
      <xdr:rowOff>67311</xdr:rowOff>
    </xdr:to>
    <xdr:sp macro="" textlink="">
      <xdr:nvSpPr>
        <xdr:cNvPr id="459" name="円/楕円 458"/>
        <xdr:cNvSpPr/>
      </xdr:nvSpPr>
      <xdr:spPr>
        <a:xfrm>
          <a:off x="14732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52088</xdr:rowOff>
    </xdr:from>
    <xdr:ext cx="762000" cy="259045"/>
    <xdr:sp macro="" textlink="">
      <xdr:nvSpPr>
        <xdr:cNvPr id="460" name="テキスト ボックス 459"/>
        <xdr:cNvSpPr txBox="1"/>
      </xdr:nvSpPr>
      <xdr:spPr>
        <a:xfrm>
          <a:off x="14401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38100</xdr:rowOff>
    </xdr:from>
    <xdr:to>
      <xdr:col>20</xdr:col>
      <xdr:colOff>209550</xdr:colOff>
      <xdr:row>80</xdr:row>
      <xdr:rowOff>139700</xdr:rowOff>
    </xdr:to>
    <xdr:sp macro="" textlink="">
      <xdr:nvSpPr>
        <xdr:cNvPr id="461" name="円/楕円 460"/>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124477</xdr:rowOff>
    </xdr:from>
    <xdr:ext cx="762000" cy="259045"/>
    <xdr:sp macro="" textlink="">
      <xdr:nvSpPr>
        <xdr:cNvPr id="462" name="テキスト ボックス 461"/>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91439</xdr:rowOff>
    </xdr:from>
    <xdr:to>
      <xdr:col>19</xdr:col>
      <xdr:colOff>6350</xdr:colOff>
      <xdr:row>81</xdr:row>
      <xdr:rowOff>21589</xdr:rowOff>
    </xdr:to>
    <xdr:sp macro="" textlink="">
      <xdr:nvSpPr>
        <xdr:cNvPr id="463" name="円/楕円 462"/>
        <xdr:cNvSpPr/>
      </xdr:nvSpPr>
      <xdr:spPr>
        <a:xfrm>
          <a:off x="12954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6366</xdr:rowOff>
    </xdr:from>
    <xdr:ext cx="762000" cy="259045"/>
    <xdr:sp macro="" textlink="">
      <xdr:nvSpPr>
        <xdr:cNvPr id="464" name="テキスト ボックス 463"/>
        <xdr:cNvSpPr txBox="1"/>
      </xdr:nvSpPr>
      <xdr:spPr>
        <a:xfrm>
          <a:off x="12623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大阪府守口市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56896</xdr:rowOff>
    </xdr:from>
    <xdr:to>
      <xdr:col>4</xdr:col>
      <xdr:colOff>1117600</xdr:colOff>
      <xdr:row>18</xdr:row>
      <xdr:rowOff>17371</xdr:rowOff>
    </xdr:to>
    <xdr:cxnSp macro="">
      <xdr:nvCxnSpPr>
        <xdr:cNvPr id="43" name="直線コネクタ 42"/>
        <xdr:cNvCxnSpPr/>
      </xdr:nvCxnSpPr>
      <xdr:spPr bwMode="auto">
        <a:xfrm flipV="1">
          <a:off x="5651500" y="1990471"/>
          <a:ext cx="0" cy="11606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17</xdr:row>
      <xdr:rowOff>160898</xdr:rowOff>
    </xdr:from>
    <xdr:ext cx="762000" cy="259045"/>
    <xdr:sp macro="" textlink="">
      <xdr:nvSpPr>
        <xdr:cNvPr id="44" name="人口1人当たり決算額の推移最小値テキスト130"/>
        <xdr:cNvSpPr txBox="1"/>
      </xdr:nvSpPr>
      <xdr:spPr>
        <a:xfrm>
          <a:off x="5740400" y="312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54,379</a:t>
          </a:r>
          <a:endParaRPr kumimoji="1" lang="ja-JP" altLang="en-US" sz="1000" b="1">
            <a:latin typeface="ＭＳ Ｐゴシック"/>
          </a:endParaRPr>
        </a:p>
      </xdr:txBody>
    </xdr:sp>
    <xdr:clientData/>
  </xdr:oneCellAnchor>
  <xdr:twoCellAnchor>
    <xdr:from>
      <xdr:col>4</xdr:col>
      <xdr:colOff>1028700</xdr:colOff>
      <xdr:row>18</xdr:row>
      <xdr:rowOff>17371</xdr:rowOff>
    </xdr:from>
    <xdr:to>
      <xdr:col>5</xdr:col>
      <xdr:colOff>73025</xdr:colOff>
      <xdr:row>18</xdr:row>
      <xdr:rowOff>17371</xdr:rowOff>
    </xdr:to>
    <xdr:cxnSp macro="">
      <xdr:nvCxnSpPr>
        <xdr:cNvPr id="45" name="直線コネクタ 44"/>
        <xdr:cNvCxnSpPr/>
      </xdr:nvCxnSpPr>
      <xdr:spPr bwMode="auto">
        <a:xfrm>
          <a:off x="5562600" y="3151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143273</xdr:rowOff>
    </xdr:from>
    <xdr:ext cx="762000" cy="259045"/>
    <xdr:sp macro="" textlink="">
      <xdr:nvSpPr>
        <xdr:cNvPr id="46" name="人口1人当たり決算額の推移最大値テキスト130"/>
        <xdr:cNvSpPr txBox="1"/>
      </xdr:nvSpPr>
      <xdr:spPr>
        <a:xfrm>
          <a:off x="5740400" y="173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105,150</a:t>
          </a:r>
          <a:endParaRPr kumimoji="1" lang="ja-JP" altLang="en-US" sz="1000" b="1">
            <a:latin typeface="ＭＳ Ｐゴシック"/>
          </a:endParaRPr>
        </a:p>
      </xdr:txBody>
    </xdr:sp>
    <xdr:clientData/>
  </xdr:oneCellAnchor>
  <xdr:twoCellAnchor>
    <xdr:from>
      <xdr:col>4</xdr:col>
      <xdr:colOff>1028700</xdr:colOff>
      <xdr:row>11</xdr:row>
      <xdr:rowOff>56896</xdr:rowOff>
    </xdr:from>
    <xdr:to>
      <xdr:col>5</xdr:col>
      <xdr:colOff>73025</xdr:colOff>
      <xdr:row>11</xdr:row>
      <xdr:rowOff>56896</xdr:rowOff>
    </xdr:to>
    <xdr:cxnSp macro="">
      <xdr:nvCxnSpPr>
        <xdr:cNvPr id="47" name="直線コネクタ 46"/>
        <xdr:cNvCxnSpPr/>
      </xdr:nvCxnSpPr>
      <xdr:spPr bwMode="auto">
        <a:xfrm>
          <a:off x="5562600" y="1990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135146</xdr:rowOff>
    </xdr:from>
    <xdr:to>
      <xdr:col>4</xdr:col>
      <xdr:colOff>1117600</xdr:colOff>
      <xdr:row>16</xdr:row>
      <xdr:rowOff>4684</xdr:rowOff>
    </xdr:to>
    <xdr:cxnSp macro="">
      <xdr:nvCxnSpPr>
        <xdr:cNvPr id="48" name="直線コネクタ 47"/>
        <xdr:cNvCxnSpPr/>
      </xdr:nvCxnSpPr>
      <xdr:spPr bwMode="auto">
        <a:xfrm>
          <a:off x="5003800" y="2754521"/>
          <a:ext cx="647700" cy="40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161899</xdr:rowOff>
    </xdr:from>
    <xdr:ext cx="762000" cy="259045"/>
    <xdr:sp macro="" textlink="">
      <xdr:nvSpPr>
        <xdr:cNvPr id="49" name="人口1人当たり決算額の推移平均値テキスト130"/>
        <xdr:cNvSpPr txBox="1"/>
      </xdr:nvSpPr>
      <xdr:spPr>
        <a:xfrm>
          <a:off x="5740400" y="2781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18372</xdr:rowOff>
    </xdr:from>
    <xdr:to>
      <xdr:col>5</xdr:col>
      <xdr:colOff>34925</xdr:colOff>
      <xdr:row>16</xdr:row>
      <xdr:rowOff>119972</xdr:rowOff>
    </xdr:to>
    <xdr:sp macro="" textlink="">
      <xdr:nvSpPr>
        <xdr:cNvPr id="50" name="フローチャート : 判断 49"/>
        <xdr:cNvSpPr/>
      </xdr:nvSpPr>
      <xdr:spPr bwMode="auto">
        <a:xfrm>
          <a:off x="5600700" y="2809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135146</xdr:rowOff>
    </xdr:from>
    <xdr:to>
      <xdr:col>4</xdr:col>
      <xdr:colOff>469900</xdr:colOff>
      <xdr:row>16</xdr:row>
      <xdr:rowOff>13942</xdr:rowOff>
    </xdr:to>
    <xdr:cxnSp macro="">
      <xdr:nvCxnSpPr>
        <xdr:cNvPr id="51" name="直線コネクタ 50"/>
        <xdr:cNvCxnSpPr/>
      </xdr:nvCxnSpPr>
      <xdr:spPr bwMode="auto">
        <a:xfrm flipV="1">
          <a:off x="4305300" y="2754521"/>
          <a:ext cx="698500" cy="5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63086</xdr:rowOff>
    </xdr:from>
    <xdr:to>
      <xdr:col>4</xdr:col>
      <xdr:colOff>520700</xdr:colOff>
      <xdr:row>16</xdr:row>
      <xdr:rowOff>164686</xdr:rowOff>
    </xdr:to>
    <xdr:sp macro="" textlink="">
      <xdr:nvSpPr>
        <xdr:cNvPr id="52" name="フローチャート : 判断 51"/>
        <xdr:cNvSpPr/>
      </xdr:nvSpPr>
      <xdr:spPr bwMode="auto">
        <a:xfrm>
          <a:off x="4953000" y="2853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149463</xdr:rowOff>
    </xdr:from>
    <xdr:ext cx="736600" cy="259045"/>
    <xdr:sp macro="" textlink="">
      <xdr:nvSpPr>
        <xdr:cNvPr id="53" name="テキスト ボックス 52"/>
        <xdr:cNvSpPr txBox="1"/>
      </xdr:nvSpPr>
      <xdr:spPr>
        <a:xfrm>
          <a:off x="4622800" y="294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44209</xdr:rowOff>
    </xdr:from>
    <xdr:to>
      <xdr:col>3</xdr:col>
      <xdr:colOff>904875</xdr:colOff>
      <xdr:row>16</xdr:row>
      <xdr:rowOff>13942</xdr:rowOff>
    </xdr:to>
    <xdr:cxnSp macro="">
      <xdr:nvCxnSpPr>
        <xdr:cNvPr id="54" name="直線コネクタ 53"/>
        <xdr:cNvCxnSpPr/>
      </xdr:nvCxnSpPr>
      <xdr:spPr bwMode="auto">
        <a:xfrm>
          <a:off x="3606800" y="2663584"/>
          <a:ext cx="698500" cy="141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93787</xdr:rowOff>
    </xdr:from>
    <xdr:to>
      <xdr:col>3</xdr:col>
      <xdr:colOff>955675</xdr:colOff>
      <xdr:row>17</xdr:row>
      <xdr:rowOff>23937</xdr:rowOff>
    </xdr:to>
    <xdr:sp macro="" textlink="">
      <xdr:nvSpPr>
        <xdr:cNvPr id="55" name="フローチャート : 判断 54"/>
        <xdr:cNvSpPr/>
      </xdr:nvSpPr>
      <xdr:spPr bwMode="auto">
        <a:xfrm>
          <a:off x="4254500" y="2884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8714</xdr:rowOff>
    </xdr:from>
    <xdr:ext cx="762000" cy="259045"/>
    <xdr:sp macro="" textlink="">
      <xdr:nvSpPr>
        <xdr:cNvPr id="56" name="テキスト ボックス 55"/>
        <xdr:cNvSpPr txBox="1"/>
      </xdr:nvSpPr>
      <xdr:spPr>
        <a:xfrm>
          <a:off x="3924300" y="29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85677</xdr:rowOff>
    </xdr:from>
    <xdr:to>
      <xdr:col>3</xdr:col>
      <xdr:colOff>206375</xdr:colOff>
      <xdr:row>15</xdr:row>
      <xdr:rowOff>44209</xdr:rowOff>
    </xdr:to>
    <xdr:cxnSp macro="">
      <xdr:nvCxnSpPr>
        <xdr:cNvPr id="57" name="直線コネクタ 56"/>
        <xdr:cNvCxnSpPr/>
      </xdr:nvCxnSpPr>
      <xdr:spPr bwMode="auto">
        <a:xfrm>
          <a:off x="2908300" y="2533602"/>
          <a:ext cx="698500" cy="12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45347</xdr:rowOff>
    </xdr:from>
    <xdr:to>
      <xdr:col>3</xdr:col>
      <xdr:colOff>257175</xdr:colOff>
      <xdr:row>16</xdr:row>
      <xdr:rowOff>146947</xdr:rowOff>
    </xdr:to>
    <xdr:sp macro="" textlink="">
      <xdr:nvSpPr>
        <xdr:cNvPr id="58" name="フローチャート : 判断 57"/>
        <xdr:cNvSpPr/>
      </xdr:nvSpPr>
      <xdr:spPr bwMode="auto">
        <a:xfrm>
          <a:off x="3556000" y="283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131724</xdr:rowOff>
    </xdr:from>
    <xdr:ext cx="762000" cy="259045"/>
    <xdr:sp macro="" textlink="">
      <xdr:nvSpPr>
        <xdr:cNvPr id="59" name="テキスト ボックス 58"/>
        <xdr:cNvSpPr txBox="1"/>
      </xdr:nvSpPr>
      <xdr:spPr>
        <a:xfrm>
          <a:off x="3225800" y="2922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160744</xdr:rowOff>
    </xdr:from>
    <xdr:to>
      <xdr:col>2</xdr:col>
      <xdr:colOff>692150</xdr:colOff>
      <xdr:row>16</xdr:row>
      <xdr:rowOff>90894</xdr:rowOff>
    </xdr:to>
    <xdr:sp macro="" textlink="">
      <xdr:nvSpPr>
        <xdr:cNvPr id="60" name="フローチャート : 判断 59"/>
        <xdr:cNvSpPr/>
      </xdr:nvSpPr>
      <xdr:spPr bwMode="auto">
        <a:xfrm>
          <a:off x="2857500" y="2780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75671</xdr:rowOff>
    </xdr:from>
    <xdr:ext cx="762000" cy="259045"/>
    <xdr:sp macro="" textlink="">
      <xdr:nvSpPr>
        <xdr:cNvPr id="61" name="テキスト ボックス 60"/>
        <xdr:cNvSpPr txBox="1"/>
      </xdr:nvSpPr>
      <xdr:spPr>
        <a:xfrm>
          <a:off x="2527300" y="2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125334</xdr:rowOff>
    </xdr:from>
    <xdr:to>
      <xdr:col>5</xdr:col>
      <xdr:colOff>34925</xdr:colOff>
      <xdr:row>16</xdr:row>
      <xdr:rowOff>55484</xdr:rowOff>
    </xdr:to>
    <xdr:sp macro="" textlink="">
      <xdr:nvSpPr>
        <xdr:cNvPr id="67" name="円/楕円 66"/>
        <xdr:cNvSpPr/>
      </xdr:nvSpPr>
      <xdr:spPr bwMode="auto">
        <a:xfrm>
          <a:off x="5600700" y="2744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141861</xdr:rowOff>
    </xdr:from>
    <xdr:ext cx="762000" cy="259045"/>
    <xdr:sp macro="" textlink="">
      <xdr:nvSpPr>
        <xdr:cNvPr id="68" name="人口1人当たり決算額の推移該当値テキスト130"/>
        <xdr:cNvSpPr txBox="1"/>
      </xdr:nvSpPr>
      <xdr:spPr>
        <a:xfrm>
          <a:off x="5740400" y="258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84346</xdr:rowOff>
    </xdr:from>
    <xdr:to>
      <xdr:col>4</xdr:col>
      <xdr:colOff>520700</xdr:colOff>
      <xdr:row>16</xdr:row>
      <xdr:rowOff>14496</xdr:rowOff>
    </xdr:to>
    <xdr:sp macro="" textlink="">
      <xdr:nvSpPr>
        <xdr:cNvPr id="69" name="円/楕円 68"/>
        <xdr:cNvSpPr/>
      </xdr:nvSpPr>
      <xdr:spPr bwMode="auto">
        <a:xfrm>
          <a:off x="4953000" y="2703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24673</xdr:rowOff>
    </xdr:from>
    <xdr:ext cx="736600" cy="259045"/>
    <xdr:sp macro="" textlink="">
      <xdr:nvSpPr>
        <xdr:cNvPr id="70" name="テキスト ボックス 69"/>
        <xdr:cNvSpPr txBox="1"/>
      </xdr:nvSpPr>
      <xdr:spPr>
        <a:xfrm>
          <a:off x="4622800" y="2472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71,727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134592</xdr:rowOff>
    </xdr:from>
    <xdr:to>
      <xdr:col>3</xdr:col>
      <xdr:colOff>955675</xdr:colOff>
      <xdr:row>16</xdr:row>
      <xdr:rowOff>64742</xdr:rowOff>
    </xdr:to>
    <xdr:sp macro="" textlink="">
      <xdr:nvSpPr>
        <xdr:cNvPr id="71" name="円/楕円 70"/>
        <xdr:cNvSpPr/>
      </xdr:nvSpPr>
      <xdr:spPr bwMode="auto">
        <a:xfrm>
          <a:off x="4254500" y="2753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74919</xdr:rowOff>
    </xdr:from>
    <xdr:ext cx="762000" cy="259045"/>
    <xdr:sp macro="" textlink="">
      <xdr:nvSpPr>
        <xdr:cNvPr id="72" name="テキスト ボックス 71"/>
        <xdr:cNvSpPr txBox="1"/>
      </xdr:nvSpPr>
      <xdr:spPr>
        <a:xfrm>
          <a:off x="3924300" y="2522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69,529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164859</xdr:rowOff>
    </xdr:from>
    <xdr:to>
      <xdr:col>3</xdr:col>
      <xdr:colOff>257175</xdr:colOff>
      <xdr:row>15</xdr:row>
      <xdr:rowOff>95009</xdr:rowOff>
    </xdr:to>
    <xdr:sp macro="" textlink="">
      <xdr:nvSpPr>
        <xdr:cNvPr id="73" name="円/楕円 72"/>
        <xdr:cNvSpPr/>
      </xdr:nvSpPr>
      <xdr:spPr bwMode="auto">
        <a:xfrm>
          <a:off x="3556000" y="2612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105186</xdr:rowOff>
    </xdr:from>
    <xdr:ext cx="762000" cy="259045"/>
    <xdr:sp macro="" textlink="">
      <xdr:nvSpPr>
        <xdr:cNvPr id="74" name="テキスト ボックス 73"/>
        <xdr:cNvSpPr txBox="1"/>
      </xdr:nvSpPr>
      <xdr:spPr>
        <a:xfrm>
          <a:off x="3225800" y="238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75,705</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34877</xdr:rowOff>
    </xdr:from>
    <xdr:to>
      <xdr:col>2</xdr:col>
      <xdr:colOff>692150</xdr:colOff>
      <xdr:row>14</xdr:row>
      <xdr:rowOff>136477</xdr:rowOff>
    </xdr:to>
    <xdr:sp macro="" textlink="">
      <xdr:nvSpPr>
        <xdr:cNvPr id="75" name="円/楕円 74"/>
        <xdr:cNvSpPr/>
      </xdr:nvSpPr>
      <xdr:spPr bwMode="auto">
        <a:xfrm>
          <a:off x="2857500" y="248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146654</xdr:rowOff>
    </xdr:from>
    <xdr:ext cx="762000" cy="259045"/>
    <xdr:sp macro="" textlink="">
      <xdr:nvSpPr>
        <xdr:cNvPr id="76" name="テキスト ボックス 75"/>
        <xdr:cNvSpPr txBox="1"/>
      </xdr:nvSpPr>
      <xdr:spPr>
        <a:xfrm>
          <a:off x="2527300" y="225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171082</xdr:rowOff>
    </xdr:from>
    <xdr:to>
      <xdr:col>4</xdr:col>
      <xdr:colOff>1117600</xdr:colOff>
      <xdr:row>37</xdr:row>
      <xdr:rowOff>162890</xdr:rowOff>
    </xdr:to>
    <xdr:cxnSp macro="">
      <xdr:nvCxnSpPr>
        <xdr:cNvPr id="104" name="直線コネクタ 103"/>
        <xdr:cNvCxnSpPr/>
      </xdr:nvCxnSpPr>
      <xdr:spPr bwMode="auto">
        <a:xfrm flipV="1">
          <a:off x="5651500" y="5924182"/>
          <a:ext cx="0" cy="1363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134967</xdr:rowOff>
    </xdr:from>
    <xdr:ext cx="762000" cy="259045"/>
    <xdr:sp macro="" textlink="">
      <xdr:nvSpPr>
        <xdr:cNvPr id="105" name="人口1人当たり決算額の推移最小値テキスト445"/>
        <xdr:cNvSpPr txBox="1"/>
      </xdr:nvSpPr>
      <xdr:spPr>
        <a:xfrm>
          <a:off x="5740400" y="725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-2,942</a:t>
          </a:r>
          <a:endParaRPr kumimoji="1" lang="ja-JP" altLang="en-US" sz="1000" b="1">
            <a:latin typeface="ＭＳ Ｐゴシック"/>
          </a:endParaRPr>
        </a:p>
      </xdr:txBody>
    </xdr:sp>
    <xdr:clientData/>
  </xdr:oneCellAnchor>
  <xdr:twoCellAnchor>
    <xdr:from>
      <xdr:col>4</xdr:col>
      <xdr:colOff>1028700</xdr:colOff>
      <xdr:row>37</xdr:row>
      <xdr:rowOff>162890</xdr:rowOff>
    </xdr:from>
    <xdr:to>
      <xdr:col>5</xdr:col>
      <xdr:colOff>73025</xdr:colOff>
      <xdr:row>37</xdr:row>
      <xdr:rowOff>162890</xdr:rowOff>
    </xdr:to>
    <xdr:cxnSp macro="">
      <xdr:nvCxnSpPr>
        <xdr:cNvPr id="106" name="直線コネクタ 105"/>
        <xdr:cNvCxnSpPr/>
      </xdr:nvCxnSpPr>
      <xdr:spPr bwMode="auto">
        <a:xfrm>
          <a:off x="5562600" y="7287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257459</xdr:rowOff>
    </xdr:from>
    <xdr:ext cx="762000" cy="259045"/>
    <xdr:sp macro="" textlink="">
      <xdr:nvSpPr>
        <xdr:cNvPr id="107" name="人口1人当たり決算額の推移最大値テキスト445"/>
        <xdr:cNvSpPr txBox="1"/>
      </xdr:nvSpPr>
      <xdr:spPr>
        <a:xfrm>
          <a:off x="5740400" y="566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32,843</a:t>
          </a:r>
          <a:endParaRPr kumimoji="1" lang="ja-JP" altLang="en-US" sz="1000" b="1">
            <a:latin typeface="ＭＳ Ｐゴシック"/>
          </a:endParaRPr>
        </a:p>
      </xdr:txBody>
    </xdr:sp>
    <xdr:clientData/>
  </xdr:oneCellAnchor>
  <xdr:twoCellAnchor>
    <xdr:from>
      <xdr:col>4</xdr:col>
      <xdr:colOff>1028700</xdr:colOff>
      <xdr:row>32</xdr:row>
      <xdr:rowOff>171082</xdr:rowOff>
    </xdr:from>
    <xdr:to>
      <xdr:col>5</xdr:col>
      <xdr:colOff>73025</xdr:colOff>
      <xdr:row>32</xdr:row>
      <xdr:rowOff>171082</xdr:rowOff>
    </xdr:to>
    <xdr:cxnSp macro="">
      <xdr:nvCxnSpPr>
        <xdr:cNvPr id="108" name="直線コネクタ 107"/>
        <xdr:cNvCxnSpPr/>
      </xdr:nvCxnSpPr>
      <xdr:spPr bwMode="auto">
        <a:xfrm>
          <a:off x="5562600" y="5924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67526</xdr:rowOff>
    </xdr:from>
    <xdr:to>
      <xdr:col>4</xdr:col>
      <xdr:colOff>1117600</xdr:colOff>
      <xdr:row>35</xdr:row>
      <xdr:rowOff>113246</xdr:rowOff>
    </xdr:to>
    <xdr:cxnSp macro="">
      <xdr:nvCxnSpPr>
        <xdr:cNvPr id="109" name="直線コネクタ 108"/>
        <xdr:cNvCxnSpPr/>
      </xdr:nvCxnSpPr>
      <xdr:spPr bwMode="auto">
        <a:xfrm flipV="1">
          <a:off x="5003800" y="6677876"/>
          <a:ext cx="647700" cy="45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190416</xdr:rowOff>
    </xdr:from>
    <xdr:ext cx="762000" cy="259045"/>
    <xdr:sp macro="" textlink="">
      <xdr:nvSpPr>
        <xdr:cNvPr id="110" name="人口1人当たり決算額の推移平均値テキスト445"/>
        <xdr:cNvSpPr txBox="1"/>
      </xdr:nvSpPr>
      <xdr:spPr>
        <a:xfrm>
          <a:off x="5740400" y="6457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2439</xdr:rowOff>
    </xdr:from>
    <xdr:to>
      <xdr:col>5</xdr:col>
      <xdr:colOff>34925</xdr:colOff>
      <xdr:row>35</xdr:row>
      <xdr:rowOff>104039</xdr:rowOff>
    </xdr:to>
    <xdr:sp macro="" textlink="">
      <xdr:nvSpPr>
        <xdr:cNvPr id="111" name="フローチャート : 判断 110"/>
        <xdr:cNvSpPr/>
      </xdr:nvSpPr>
      <xdr:spPr bwMode="auto">
        <a:xfrm>
          <a:off x="5600700" y="6612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322758</xdr:rowOff>
    </xdr:from>
    <xdr:to>
      <xdr:col>4</xdr:col>
      <xdr:colOff>469900</xdr:colOff>
      <xdr:row>35</xdr:row>
      <xdr:rowOff>113246</xdr:rowOff>
    </xdr:to>
    <xdr:cxnSp macro="">
      <xdr:nvCxnSpPr>
        <xdr:cNvPr id="112" name="直線コネクタ 111"/>
        <xdr:cNvCxnSpPr/>
      </xdr:nvCxnSpPr>
      <xdr:spPr bwMode="auto">
        <a:xfrm>
          <a:off x="4305300" y="6590208"/>
          <a:ext cx="698500" cy="133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3" name="フローチャート : 判断 112"/>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4" name="テキスト ボックス 113"/>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322758</xdr:rowOff>
    </xdr:from>
    <xdr:to>
      <xdr:col>3</xdr:col>
      <xdr:colOff>904875</xdr:colOff>
      <xdr:row>34</xdr:row>
      <xdr:rowOff>332892</xdr:rowOff>
    </xdr:to>
    <xdr:cxnSp macro="">
      <xdr:nvCxnSpPr>
        <xdr:cNvPr id="115" name="直線コネクタ 114"/>
        <xdr:cNvCxnSpPr/>
      </xdr:nvCxnSpPr>
      <xdr:spPr bwMode="auto">
        <a:xfrm flipV="1">
          <a:off x="3606800" y="6590208"/>
          <a:ext cx="698500" cy="10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6" name="フローチャート : 判断 115"/>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81881</xdr:rowOff>
    </xdr:from>
    <xdr:ext cx="762000" cy="259045"/>
    <xdr:sp macro="" textlink="">
      <xdr:nvSpPr>
        <xdr:cNvPr id="117" name="テキスト ボックス 116"/>
        <xdr:cNvSpPr txBox="1"/>
      </xdr:nvSpPr>
      <xdr:spPr>
        <a:xfrm>
          <a:off x="3924300" y="66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332892</xdr:rowOff>
    </xdr:from>
    <xdr:to>
      <xdr:col>3</xdr:col>
      <xdr:colOff>206375</xdr:colOff>
      <xdr:row>34</xdr:row>
      <xdr:rowOff>342874</xdr:rowOff>
    </xdr:to>
    <xdr:cxnSp macro="">
      <xdr:nvCxnSpPr>
        <xdr:cNvPr id="118" name="直線コネクタ 117"/>
        <xdr:cNvCxnSpPr/>
      </xdr:nvCxnSpPr>
      <xdr:spPr bwMode="auto">
        <a:xfrm flipV="1">
          <a:off x="2908300" y="6600342"/>
          <a:ext cx="698500" cy="9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19" name="フローチャート : 判断 118"/>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47020</xdr:rowOff>
    </xdr:from>
    <xdr:ext cx="762000" cy="259045"/>
    <xdr:sp macro="" textlink="">
      <xdr:nvSpPr>
        <xdr:cNvPr id="120" name="テキスト ボックス 119"/>
        <xdr:cNvSpPr txBox="1"/>
      </xdr:nvSpPr>
      <xdr:spPr>
        <a:xfrm>
          <a:off x="3225800" y="665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1" name="フローチャート : 判断 120"/>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2" name="テキスト ボックス 121"/>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16726</xdr:rowOff>
    </xdr:from>
    <xdr:to>
      <xdr:col>5</xdr:col>
      <xdr:colOff>34925</xdr:colOff>
      <xdr:row>35</xdr:row>
      <xdr:rowOff>118326</xdr:rowOff>
    </xdr:to>
    <xdr:sp macro="" textlink="">
      <xdr:nvSpPr>
        <xdr:cNvPr id="128" name="円/楕円 127"/>
        <xdr:cNvSpPr/>
      </xdr:nvSpPr>
      <xdr:spPr bwMode="auto">
        <a:xfrm>
          <a:off x="5600700" y="6627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331703</xdr:rowOff>
    </xdr:from>
    <xdr:ext cx="762000" cy="259045"/>
    <xdr:sp macro="" textlink="">
      <xdr:nvSpPr>
        <xdr:cNvPr id="129" name="人口1人当たり決算額の推移該当値テキスト445"/>
        <xdr:cNvSpPr txBox="1"/>
      </xdr:nvSpPr>
      <xdr:spPr>
        <a:xfrm>
          <a:off x="5740400" y="659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13,061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62446</xdr:rowOff>
    </xdr:from>
    <xdr:to>
      <xdr:col>4</xdr:col>
      <xdr:colOff>520700</xdr:colOff>
      <xdr:row>35</xdr:row>
      <xdr:rowOff>164046</xdr:rowOff>
    </xdr:to>
    <xdr:sp macro="" textlink="">
      <xdr:nvSpPr>
        <xdr:cNvPr id="130" name="円/楕円 129"/>
        <xdr:cNvSpPr/>
      </xdr:nvSpPr>
      <xdr:spPr bwMode="auto">
        <a:xfrm>
          <a:off x="4953000" y="6672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174223</xdr:rowOff>
    </xdr:from>
    <xdr:ext cx="736600" cy="259045"/>
    <xdr:sp macro="" textlink="">
      <xdr:nvSpPr>
        <xdr:cNvPr id="131" name="テキスト ボックス 130"/>
        <xdr:cNvSpPr txBox="1"/>
      </xdr:nvSpPr>
      <xdr:spPr>
        <a:xfrm>
          <a:off x="4622800" y="6441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271958</xdr:rowOff>
    </xdr:from>
    <xdr:to>
      <xdr:col>3</xdr:col>
      <xdr:colOff>955675</xdr:colOff>
      <xdr:row>35</xdr:row>
      <xdr:rowOff>30658</xdr:rowOff>
    </xdr:to>
    <xdr:sp macro="" textlink="">
      <xdr:nvSpPr>
        <xdr:cNvPr id="132" name="円/楕円 131"/>
        <xdr:cNvSpPr/>
      </xdr:nvSpPr>
      <xdr:spPr bwMode="auto">
        <a:xfrm>
          <a:off x="4254500" y="6539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40835</xdr:rowOff>
    </xdr:from>
    <xdr:ext cx="762000" cy="259045"/>
    <xdr:sp macro="" textlink="">
      <xdr:nvSpPr>
        <xdr:cNvPr id="133" name="テキスト ボックス 132"/>
        <xdr:cNvSpPr txBox="1"/>
      </xdr:nvSpPr>
      <xdr:spPr>
        <a:xfrm>
          <a:off x="3924300" y="630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282092</xdr:rowOff>
    </xdr:from>
    <xdr:to>
      <xdr:col>3</xdr:col>
      <xdr:colOff>257175</xdr:colOff>
      <xdr:row>35</xdr:row>
      <xdr:rowOff>40792</xdr:rowOff>
    </xdr:to>
    <xdr:sp macro="" textlink="">
      <xdr:nvSpPr>
        <xdr:cNvPr id="134" name="円/楕円 133"/>
        <xdr:cNvSpPr/>
      </xdr:nvSpPr>
      <xdr:spPr bwMode="auto">
        <a:xfrm>
          <a:off x="3556000" y="6549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50969</xdr:rowOff>
    </xdr:from>
    <xdr:ext cx="762000" cy="259045"/>
    <xdr:sp macro="" textlink="">
      <xdr:nvSpPr>
        <xdr:cNvPr id="135" name="テキスト ボックス 134"/>
        <xdr:cNvSpPr txBox="1"/>
      </xdr:nvSpPr>
      <xdr:spPr>
        <a:xfrm>
          <a:off x="3225800" y="631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292074</xdr:rowOff>
    </xdr:from>
    <xdr:to>
      <xdr:col>2</xdr:col>
      <xdr:colOff>692150</xdr:colOff>
      <xdr:row>35</xdr:row>
      <xdr:rowOff>50774</xdr:rowOff>
    </xdr:to>
    <xdr:sp macro="" textlink="">
      <xdr:nvSpPr>
        <xdr:cNvPr id="136" name="円/楕円 135"/>
        <xdr:cNvSpPr/>
      </xdr:nvSpPr>
      <xdr:spPr bwMode="auto">
        <a:xfrm>
          <a:off x="28575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35551</xdr:rowOff>
    </xdr:from>
    <xdr:ext cx="762000" cy="259045"/>
    <xdr:sp macro="" textlink="">
      <xdr:nvSpPr>
        <xdr:cNvPr id="137" name="テキスト ボックス 136"/>
        <xdr:cNvSpPr txBox="1"/>
      </xdr:nvSpPr>
      <xdr:spPr>
        <a:xfrm>
          <a:off x="2527300" y="6645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14,834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144,615
142,254
12.71
62,949,023
60,818,657
1,910,359
31,087,985
61,343,321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60245</xdr:rowOff>
    </xdr:from>
    <xdr:to>
      <xdr:col>6</xdr:col>
      <xdr:colOff>510540</xdr:colOff>
      <xdr:row>38</xdr:row>
      <xdr:rowOff>127323</xdr:rowOff>
    </xdr:to>
    <xdr:cxnSp macro="">
      <xdr:nvCxnSpPr>
        <xdr:cNvPr id="58" name="直線コネクタ 57"/>
        <xdr:cNvCxnSpPr/>
      </xdr:nvCxnSpPr>
      <xdr:spPr>
        <a:xfrm flipV="1">
          <a:off x="4633595" y="5375195"/>
          <a:ext cx="1270" cy="1267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131150</xdr:rowOff>
    </xdr:from>
    <xdr:ext cx="534377" cy="259045"/>
    <xdr:sp macro="" textlink="">
      <xdr:nvSpPr>
        <xdr:cNvPr id="59" name="人件費最小値テキスト"/>
        <xdr:cNvSpPr txBox="1"/>
      </xdr:nvSpPr>
      <xdr:spPr>
        <a:xfrm>
          <a:off x="4686300" y="664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44,379</a:t>
          </a:r>
          <a:endParaRPr kumimoji="1" lang="ja-JP" altLang="en-US" sz="1000" b="1">
            <a:latin typeface="ＭＳ Ｐゴシック"/>
          </a:endParaRPr>
        </a:p>
      </xdr:txBody>
    </xdr:sp>
    <xdr:clientData/>
  </xdr:oneCellAnchor>
  <xdr:twoCellAnchor>
    <xdr:from>
      <xdr:col>6</xdr:col>
      <xdr:colOff>422275</xdr:colOff>
      <xdr:row>38</xdr:row>
      <xdr:rowOff>127323</xdr:rowOff>
    </xdr:from>
    <xdr:to>
      <xdr:col>6</xdr:col>
      <xdr:colOff>600075</xdr:colOff>
      <xdr:row>38</xdr:row>
      <xdr:rowOff>127323</xdr:rowOff>
    </xdr:to>
    <xdr:cxnSp macro="">
      <xdr:nvCxnSpPr>
        <xdr:cNvPr id="60" name="直線コネクタ 59"/>
        <xdr:cNvCxnSpPr/>
      </xdr:nvCxnSpPr>
      <xdr:spPr>
        <a:xfrm>
          <a:off x="4546600" y="6642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6922</xdr:rowOff>
    </xdr:from>
    <xdr:ext cx="534377" cy="259045"/>
    <xdr:sp macro="" textlink="">
      <xdr:nvSpPr>
        <xdr:cNvPr id="61" name="人件費最大値テキスト"/>
        <xdr:cNvSpPr txBox="1"/>
      </xdr:nvSpPr>
      <xdr:spPr>
        <a:xfrm>
          <a:off x="4686300" y="515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83,183</a:t>
          </a:r>
          <a:endParaRPr kumimoji="1" lang="ja-JP" altLang="en-US" sz="1000" b="1">
            <a:latin typeface="ＭＳ Ｐゴシック"/>
          </a:endParaRPr>
        </a:p>
      </xdr:txBody>
    </xdr:sp>
    <xdr:clientData/>
  </xdr:oneCellAnchor>
  <xdr:twoCellAnchor>
    <xdr:from>
      <xdr:col>6</xdr:col>
      <xdr:colOff>422275</xdr:colOff>
      <xdr:row>31</xdr:row>
      <xdr:rowOff>60245</xdr:rowOff>
    </xdr:from>
    <xdr:to>
      <xdr:col>6</xdr:col>
      <xdr:colOff>600075</xdr:colOff>
      <xdr:row>31</xdr:row>
      <xdr:rowOff>60245</xdr:rowOff>
    </xdr:to>
    <xdr:cxnSp macro="">
      <xdr:nvCxnSpPr>
        <xdr:cNvPr id="62" name="直線コネクタ 61"/>
        <xdr:cNvCxnSpPr/>
      </xdr:nvCxnSpPr>
      <xdr:spPr>
        <a:xfrm>
          <a:off x="4546600" y="53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96299</xdr:rowOff>
    </xdr:from>
    <xdr:to>
      <xdr:col>6</xdr:col>
      <xdr:colOff>511175</xdr:colOff>
      <xdr:row>36</xdr:row>
      <xdr:rowOff>1070</xdr:rowOff>
    </xdr:to>
    <xdr:cxnSp macro="">
      <xdr:nvCxnSpPr>
        <xdr:cNvPr id="63" name="直線コネクタ 62"/>
        <xdr:cNvCxnSpPr/>
      </xdr:nvCxnSpPr>
      <xdr:spPr>
        <a:xfrm>
          <a:off x="3797300" y="6097049"/>
          <a:ext cx="838200" cy="7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122391</xdr:rowOff>
    </xdr:from>
    <xdr:ext cx="534377" cy="259045"/>
    <xdr:sp macro="" textlink="">
      <xdr:nvSpPr>
        <xdr:cNvPr id="64" name="人件費平均値テキスト"/>
        <xdr:cNvSpPr txBox="1"/>
      </xdr:nvSpPr>
      <xdr:spPr>
        <a:xfrm>
          <a:off x="4686300" y="595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99514</xdr:rowOff>
    </xdr:from>
    <xdr:to>
      <xdr:col>6</xdr:col>
      <xdr:colOff>561975</xdr:colOff>
      <xdr:row>36</xdr:row>
      <xdr:rowOff>29664</xdr:rowOff>
    </xdr:to>
    <xdr:sp macro="" textlink="">
      <xdr:nvSpPr>
        <xdr:cNvPr id="65" name="フローチャート : 判断 64"/>
        <xdr:cNvSpPr/>
      </xdr:nvSpPr>
      <xdr:spPr>
        <a:xfrm>
          <a:off x="45847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62335</xdr:rowOff>
    </xdr:from>
    <xdr:to>
      <xdr:col>5</xdr:col>
      <xdr:colOff>358775</xdr:colOff>
      <xdr:row>35</xdr:row>
      <xdr:rowOff>96299</xdr:rowOff>
    </xdr:to>
    <xdr:cxnSp macro="">
      <xdr:nvCxnSpPr>
        <xdr:cNvPr id="66" name="直線コネクタ 65"/>
        <xdr:cNvCxnSpPr/>
      </xdr:nvCxnSpPr>
      <xdr:spPr>
        <a:xfrm>
          <a:off x="2908300" y="6063085"/>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114667</xdr:rowOff>
    </xdr:from>
    <xdr:to>
      <xdr:col>5</xdr:col>
      <xdr:colOff>409575</xdr:colOff>
      <xdr:row>36</xdr:row>
      <xdr:rowOff>44817</xdr:rowOff>
    </xdr:to>
    <xdr:sp macro="" textlink="">
      <xdr:nvSpPr>
        <xdr:cNvPr id="67" name="フローチャート : 判断 66"/>
        <xdr:cNvSpPr/>
      </xdr:nvSpPr>
      <xdr:spPr>
        <a:xfrm>
          <a:off x="3746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35944</xdr:rowOff>
    </xdr:from>
    <xdr:ext cx="534377" cy="259045"/>
    <xdr:sp macro="" textlink="">
      <xdr:nvSpPr>
        <xdr:cNvPr id="68" name="テキスト ボックス 67"/>
        <xdr:cNvSpPr txBox="1"/>
      </xdr:nvSpPr>
      <xdr:spPr>
        <a:xfrm>
          <a:off x="3530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76149</xdr:rowOff>
    </xdr:from>
    <xdr:to>
      <xdr:col>4</xdr:col>
      <xdr:colOff>155575</xdr:colOff>
      <xdr:row>35</xdr:row>
      <xdr:rowOff>62335</xdr:rowOff>
    </xdr:to>
    <xdr:cxnSp macro="">
      <xdr:nvCxnSpPr>
        <xdr:cNvPr id="69" name="直線コネクタ 68"/>
        <xdr:cNvCxnSpPr/>
      </xdr:nvCxnSpPr>
      <xdr:spPr>
        <a:xfrm>
          <a:off x="2019300" y="5905449"/>
          <a:ext cx="889000" cy="1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132922</xdr:rowOff>
    </xdr:from>
    <xdr:to>
      <xdr:col>4</xdr:col>
      <xdr:colOff>206375</xdr:colOff>
      <xdr:row>36</xdr:row>
      <xdr:rowOff>63072</xdr:rowOff>
    </xdr:to>
    <xdr:sp macro="" textlink="">
      <xdr:nvSpPr>
        <xdr:cNvPr id="70" name="フローチャート : 判断 69"/>
        <xdr:cNvSpPr/>
      </xdr:nvSpPr>
      <xdr:spPr>
        <a:xfrm>
          <a:off x="2857500" y="613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54199</xdr:rowOff>
    </xdr:from>
    <xdr:ext cx="534377" cy="259045"/>
    <xdr:sp macro="" textlink="">
      <xdr:nvSpPr>
        <xdr:cNvPr id="71" name="テキスト ボックス 70"/>
        <xdr:cNvSpPr txBox="1"/>
      </xdr:nvSpPr>
      <xdr:spPr>
        <a:xfrm>
          <a:off x="2641111" y="622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157335</xdr:rowOff>
    </xdr:from>
    <xdr:to>
      <xdr:col>2</xdr:col>
      <xdr:colOff>638175</xdr:colOff>
      <xdr:row>34</xdr:row>
      <xdr:rowOff>76149</xdr:rowOff>
    </xdr:to>
    <xdr:cxnSp macro="">
      <xdr:nvCxnSpPr>
        <xdr:cNvPr id="72" name="直線コネクタ 71"/>
        <xdr:cNvCxnSpPr/>
      </xdr:nvCxnSpPr>
      <xdr:spPr>
        <a:xfrm>
          <a:off x="1130300" y="5643735"/>
          <a:ext cx="889000" cy="26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37204</xdr:rowOff>
    </xdr:from>
    <xdr:to>
      <xdr:col>3</xdr:col>
      <xdr:colOff>3175</xdr:colOff>
      <xdr:row>35</xdr:row>
      <xdr:rowOff>138804</xdr:rowOff>
    </xdr:to>
    <xdr:sp macro="" textlink="">
      <xdr:nvSpPr>
        <xdr:cNvPr id="73" name="フローチャート : 判断 72"/>
        <xdr:cNvSpPr/>
      </xdr:nvSpPr>
      <xdr:spPr>
        <a:xfrm>
          <a:off x="196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129931</xdr:rowOff>
    </xdr:from>
    <xdr:ext cx="534377" cy="259045"/>
    <xdr:sp macro="" textlink="">
      <xdr:nvSpPr>
        <xdr:cNvPr id="74" name="テキスト ボックス 73"/>
        <xdr:cNvSpPr txBox="1"/>
      </xdr:nvSpPr>
      <xdr:spPr>
        <a:xfrm>
          <a:off x="1752111" y="61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123451</xdr:rowOff>
    </xdr:from>
    <xdr:to>
      <xdr:col>1</xdr:col>
      <xdr:colOff>485775</xdr:colOff>
      <xdr:row>35</xdr:row>
      <xdr:rowOff>53601</xdr:rowOff>
    </xdr:to>
    <xdr:sp macro="" textlink="">
      <xdr:nvSpPr>
        <xdr:cNvPr id="75" name="フローチャート : 判断 74"/>
        <xdr:cNvSpPr/>
      </xdr:nvSpPr>
      <xdr:spPr>
        <a:xfrm>
          <a:off x="1079500" y="59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44728</xdr:rowOff>
    </xdr:from>
    <xdr:ext cx="534377" cy="259045"/>
    <xdr:sp macro="" textlink="">
      <xdr:nvSpPr>
        <xdr:cNvPr id="76" name="テキスト ボックス 75"/>
        <xdr:cNvSpPr txBox="1"/>
      </xdr:nvSpPr>
      <xdr:spPr>
        <a:xfrm>
          <a:off x="863111" y="60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121720</xdr:rowOff>
    </xdr:from>
    <xdr:to>
      <xdr:col>6</xdr:col>
      <xdr:colOff>561975</xdr:colOff>
      <xdr:row>36</xdr:row>
      <xdr:rowOff>51870</xdr:rowOff>
    </xdr:to>
    <xdr:sp macro="" textlink="">
      <xdr:nvSpPr>
        <xdr:cNvPr id="82" name="円/楕円 81"/>
        <xdr:cNvSpPr/>
      </xdr:nvSpPr>
      <xdr:spPr>
        <a:xfrm>
          <a:off x="4584700" y="612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100147</xdr:rowOff>
    </xdr:from>
    <xdr:ext cx="534377" cy="259045"/>
    <xdr:sp macro="" textlink="">
      <xdr:nvSpPr>
        <xdr:cNvPr id="83" name="人件費該当値テキスト"/>
        <xdr:cNvSpPr txBox="1"/>
      </xdr:nvSpPr>
      <xdr:spPr>
        <a:xfrm>
          <a:off x="4686300" y="610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45499</xdr:rowOff>
    </xdr:from>
    <xdr:to>
      <xdr:col>5</xdr:col>
      <xdr:colOff>409575</xdr:colOff>
      <xdr:row>35</xdr:row>
      <xdr:rowOff>147099</xdr:rowOff>
    </xdr:to>
    <xdr:sp macro="" textlink="">
      <xdr:nvSpPr>
        <xdr:cNvPr id="84" name="円/楕円 83"/>
        <xdr:cNvSpPr/>
      </xdr:nvSpPr>
      <xdr:spPr>
        <a:xfrm>
          <a:off x="3746500" y="60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163626</xdr:rowOff>
    </xdr:from>
    <xdr:ext cx="534377" cy="259045"/>
    <xdr:sp macro="" textlink="">
      <xdr:nvSpPr>
        <xdr:cNvPr id="85" name="テキスト ボックス 84"/>
        <xdr:cNvSpPr txBox="1"/>
      </xdr:nvSpPr>
      <xdr:spPr>
        <a:xfrm>
          <a:off x="3530111" y="58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11535</xdr:rowOff>
    </xdr:from>
    <xdr:to>
      <xdr:col>4</xdr:col>
      <xdr:colOff>206375</xdr:colOff>
      <xdr:row>35</xdr:row>
      <xdr:rowOff>113135</xdr:rowOff>
    </xdr:to>
    <xdr:sp macro="" textlink="">
      <xdr:nvSpPr>
        <xdr:cNvPr id="86" name="円/楕円 85"/>
        <xdr:cNvSpPr/>
      </xdr:nvSpPr>
      <xdr:spPr>
        <a:xfrm>
          <a:off x="2857500" y="601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129662</xdr:rowOff>
    </xdr:from>
    <xdr:ext cx="534377" cy="259045"/>
    <xdr:sp macro="" textlink="">
      <xdr:nvSpPr>
        <xdr:cNvPr id="87" name="テキスト ボックス 86"/>
        <xdr:cNvSpPr txBox="1"/>
      </xdr:nvSpPr>
      <xdr:spPr>
        <a:xfrm>
          <a:off x="2641111" y="578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62,119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25349</xdr:rowOff>
    </xdr:from>
    <xdr:to>
      <xdr:col>3</xdr:col>
      <xdr:colOff>3175</xdr:colOff>
      <xdr:row>34</xdr:row>
      <xdr:rowOff>126949</xdr:rowOff>
    </xdr:to>
    <xdr:sp macro="" textlink="">
      <xdr:nvSpPr>
        <xdr:cNvPr id="88" name="円/楕円 87"/>
        <xdr:cNvSpPr/>
      </xdr:nvSpPr>
      <xdr:spPr>
        <a:xfrm>
          <a:off x="1968500" y="585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143476</xdr:rowOff>
    </xdr:from>
    <xdr:ext cx="534377" cy="259045"/>
    <xdr:sp macro="" textlink="">
      <xdr:nvSpPr>
        <xdr:cNvPr id="89" name="テキスト ボックス 88"/>
        <xdr:cNvSpPr txBox="1"/>
      </xdr:nvSpPr>
      <xdr:spPr>
        <a:xfrm>
          <a:off x="1752111" y="562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66,946</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106535</xdr:rowOff>
    </xdr:from>
    <xdr:to>
      <xdr:col>1</xdr:col>
      <xdr:colOff>485775</xdr:colOff>
      <xdr:row>33</xdr:row>
      <xdr:rowOff>36685</xdr:rowOff>
    </xdr:to>
    <xdr:sp macro="" textlink="">
      <xdr:nvSpPr>
        <xdr:cNvPr id="90" name="円/楕円 89"/>
        <xdr:cNvSpPr/>
      </xdr:nvSpPr>
      <xdr:spPr>
        <a:xfrm>
          <a:off x="1079500" y="559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53212</xdr:rowOff>
    </xdr:from>
    <xdr:ext cx="534377" cy="259045"/>
    <xdr:sp macro="" textlink="">
      <xdr:nvSpPr>
        <xdr:cNvPr id="91" name="テキスト ボックス 90"/>
        <xdr:cNvSpPr txBox="1"/>
      </xdr:nvSpPr>
      <xdr:spPr>
        <a:xfrm>
          <a:off x="863111" y="536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165532</xdr:rowOff>
    </xdr:from>
    <xdr:to>
      <xdr:col>6</xdr:col>
      <xdr:colOff>510540</xdr:colOff>
      <xdr:row>57</xdr:row>
      <xdr:rowOff>27972</xdr:rowOff>
    </xdr:to>
    <xdr:cxnSp macro="">
      <xdr:nvCxnSpPr>
        <xdr:cNvPr id="116" name="直線コネクタ 115"/>
        <xdr:cNvCxnSpPr/>
      </xdr:nvCxnSpPr>
      <xdr:spPr>
        <a:xfrm flipV="1">
          <a:off x="4633595" y="8738032"/>
          <a:ext cx="1270" cy="1062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31799</xdr:rowOff>
    </xdr:from>
    <xdr:ext cx="534377" cy="259045"/>
    <xdr:sp macro="" textlink="">
      <xdr:nvSpPr>
        <xdr:cNvPr id="117" name="物件費最小値テキスト"/>
        <xdr:cNvSpPr txBox="1"/>
      </xdr:nvSpPr>
      <xdr:spPr>
        <a:xfrm>
          <a:off x="4686300" y="98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38,865</a:t>
          </a:r>
          <a:endParaRPr kumimoji="1" lang="ja-JP" altLang="en-US" sz="1000" b="1">
            <a:latin typeface="ＭＳ Ｐゴシック"/>
          </a:endParaRPr>
        </a:p>
      </xdr:txBody>
    </xdr:sp>
    <xdr:clientData/>
  </xdr:oneCellAnchor>
  <xdr:twoCellAnchor>
    <xdr:from>
      <xdr:col>6</xdr:col>
      <xdr:colOff>422275</xdr:colOff>
      <xdr:row>57</xdr:row>
      <xdr:rowOff>27972</xdr:rowOff>
    </xdr:from>
    <xdr:to>
      <xdr:col>6</xdr:col>
      <xdr:colOff>600075</xdr:colOff>
      <xdr:row>57</xdr:row>
      <xdr:rowOff>27972</xdr:rowOff>
    </xdr:to>
    <xdr:cxnSp macro="">
      <xdr:nvCxnSpPr>
        <xdr:cNvPr id="118" name="直線コネクタ 117"/>
        <xdr:cNvCxnSpPr/>
      </xdr:nvCxnSpPr>
      <xdr:spPr>
        <a:xfrm>
          <a:off x="4546600" y="980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112209</xdr:rowOff>
    </xdr:from>
    <xdr:ext cx="534377" cy="259045"/>
    <xdr:sp macro="" textlink="">
      <xdr:nvSpPr>
        <xdr:cNvPr id="119" name="物件費最大値テキスト"/>
        <xdr:cNvSpPr txBox="1"/>
      </xdr:nvSpPr>
      <xdr:spPr>
        <a:xfrm>
          <a:off x="4686300" y="85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94,644</a:t>
          </a:r>
          <a:endParaRPr kumimoji="1" lang="ja-JP" altLang="en-US" sz="1000" b="1">
            <a:latin typeface="ＭＳ Ｐゴシック"/>
          </a:endParaRPr>
        </a:p>
      </xdr:txBody>
    </xdr:sp>
    <xdr:clientData/>
  </xdr:oneCellAnchor>
  <xdr:twoCellAnchor>
    <xdr:from>
      <xdr:col>6</xdr:col>
      <xdr:colOff>422275</xdr:colOff>
      <xdr:row>50</xdr:row>
      <xdr:rowOff>165532</xdr:rowOff>
    </xdr:from>
    <xdr:to>
      <xdr:col>6</xdr:col>
      <xdr:colOff>600075</xdr:colOff>
      <xdr:row>50</xdr:row>
      <xdr:rowOff>165532</xdr:rowOff>
    </xdr:to>
    <xdr:cxnSp macro="">
      <xdr:nvCxnSpPr>
        <xdr:cNvPr id="120" name="直線コネクタ 119"/>
        <xdr:cNvCxnSpPr/>
      </xdr:nvCxnSpPr>
      <xdr:spPr>
        <a:xfrm>
          <a:off x="4546600" y="873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157626</xdr:rowOff>
    </xdr:from>
    <xdr:to>
      <xdr:col>6</xdr:col>
      <xdr:colOff>511175</xdr:colOff>
      <xdr:row>57</xdr:row>
      <xdr:rowOff>38850</xdr:rowOff>
    </xdr:to>
    <xdr:cxnSp macro="">
      <xdr:nvCxnSpPr>
        <xdr:cNvPr id="121" name="直線コネクタ 120"/>
        <xdr:cNvCxnSpPr/>
      </xdr:nvCxnSpPr>
      <xdr:spPr>
        <a:xfrm flipV="1">
          <a:off x="3797300" y="9758826"/>
          <a:ext cx="838200" cy="5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39749</xdr:rowOff>
    </xdr:from>
    <xdr:ext cx="534377" cy="259045"/>
    <xdr:sp macro="" textlink="">
      <xdr:nvSpPr>
        <xdr:cNvPr id="122" name="物件費平均値テキスト"/>
        <xdr:cNvSpPr txBox="1"/>
      </xdr:nvSpPr>
      <xdr:spPr>
        <a:xfrm>
          <a:off x="4686300" y="929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16872</xdr:rowOff>
    </xdr:from>
    <xdr:to>
      <xdr:col>6</xdr:col>
      <xdr:colOff>561975</xdr:colOff>
      <xdr:row>55</xdr:row>
      <xdr:rowOff>118472</xdr:rowOff>
    </xdr:to>
    <xdr:sp macro="" textlink="">
      <xdr:nvSpPr>
        <xdr:cNvPr id="123" name="フローチャート : 判断 122"/>
        <xdr:cNvSpPr/>
      </xdr:nvSpPr>
      <xdr:spPr>
        <a:xfrm>
          <a:off x="4584700" y="944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38850</xdr:rowOff>
    </xdr:from>
    <xdr:to>
      <xdr:col>5</xdr:col>
      <xdr:colOff>358775</xdr:colOff>
      <xdr:row>57</xdr:row>
      <xdr:rowOff>154978</xdr:rowOff>
    </xdr:to>
    <xdr:cxnSp macro="">
      <xdr:nvCxnSpPr>
        <xdr:cNvPr id="124" name="直線コネクタ 123"/>
        <xdr:cNvCxnSpPr/>
      </xdr:nvCxnSpPr>
      <xdr:spPr>
        <a:xfrm flipV="1">
          <a:off x="2908300" y="9811500"/>
          <a:ext cx="889000" cy="11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103416</xdr:rowOff>
    </xdr:from>
    <xdr:to>
      <xdr:col>5</xdr:col>
      <xdr:colOff>409575</xdr:colOff>
      <xdr:row>56</xdr:row>
      <xdr:rowOff>33566</xdr:rowOff>
    </xdr:to>
    <xdr:sp macro="" textlink="">
      <xdr:nvSpPr>
        <xdr:cNvPr id="125" name="フローチャート : 判断 124"/>
        <xdr:cNvSpPr/>
      </xdr:nvSpPr>
      <xdr:spPr>
        <a:xfrm>
          <a:off x="3746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50093</xdr:rowOff>
    </xdr:from>
    <xdr:ext cx="534377" cy="259045"/>
    <xdr:sp macro="" textlink="">
      <xdr:nvSpPr>
        <xdr:cNvPr id="126" name="テキスト ボックス 125"/>
        <xdr:cNvSpPr txBox="1"/>
      </xdr:nvSpPr>
      <xdr:spPr>
        <a:xfrm>
          <a:off x="3530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154978</xdr:rowOff>
    </xdr:from>
    <xdr:to>
      <xdr:col>4</xdr:col>
      <xdr:colOff>155575</xdr:colOff>
      <xdr:row>58</xdr:row>
      <xdr:rowOff>6</xdr:rowOff>
    </xdr:to>
    <xdr:cxnSp macro="">
      <xdr:nvCxnSpPr>
        <xdr:cNvPr id="127" name="直線コネクタ 126"/>
        <xdr:cNvCxnSpPr/>
      </xdr:nvCxnSpPr>
      <xdr:spPr>
        <a:xfrm flipV="1">
          <a:off x="2019300" y="9927628"/>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152946</xdr:rowOff>
    </xdr:from>
    <xdr:to>
      <xdr:col>4</xdr:col>
      <xdr:colOff>206375</xdr:colOff>
      <xdr:row>56</xdr:row>
      <xdr:rowOff>83096</xdr:rowOff>
    </xdr:to>
    <xdr:sp macro="" textlink="">
      <xdr:nvSpPr>
        <xdr:cNvPr id="128" name="フローチャート : 判断 127"/>
        <xdr:cNvSpPr/>
      </xdr:nvSpPr>
      <xdr:spPr>
        <a:xfrm>
          <a:off x="2857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99623</xdr:rowOff>
    </xdr:from>
    <xdr:ext cx="534377" cy="259045"/>
    <xdr:sp macro="" textlink="">
      <xdr:nvSpPr>
        <xdr:cNvPr id="129" name="テキスト ボックス 128"/>
        <xdr:cNvSpPr txBox="1"/>
      </xdr:nvSpPr>
      <xdr:spPr>
        <a:xfrm>
          <a:off x="2641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xdr:rowOff>
    </xdr:from>
    <xdr:to>
      <xdr:col>2</xdr:col>
      <xdr:colOff>638175</xdr:colOff>
      <xdr:row>58</xdr:row>
      <xdr:rowOff>8579</xdr:rowOff>
    </xdr:to>
    <xdr:cxnSp macro="">
      <xdr:nvCxnSpPr>
        <xdr:cNvPr id="130" name="直線コネクタ 129"/>
        <xdr:cNvCxnSpPr/>
      </xdr:nvCxnSpPr>
      <xdr:spPr>
        <a:xfrm flipV="1">
          <a:off x="1130300" y="9944106"/>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165976</xdr:rowOff>
    </xdr:from>
    <xdr:to>
      <xdr:col>3</xdr:col>
      <xdr:colOff>3175</xdr:colOff>
      <xdr:row>56</xdr:row>
      <xdr:rowOff>96126</xdr:rowOff>
    </xdr:to>
    <xdr:sp macro="" textlink="">
      <xdr:nvSpPr>
        <xdr:cNvPr id="131" name="フローチャート : 判断 130"/>
        <xdr:cNvSpPr/>
      </xdr:nvSpPr>
      <xdr:spPr>
        <a:xfrm>
          <a:off x="1968500" y="95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112653</xdr:rowOff>
    </xdr:from>
    <xdr:ext cx="534377" cy="259045"/>
    <xdr:sp macro="" textlink="">
      <xdr:nvSpPr>
        <xdr:cNvPr id="132" name="テキスト ボックス 131"/>
        <xdr:cNvSpPr txBox="1"/>
      </xdr:nvSpPr>
      <xdr:spPr>
        <a:xfrm>
          <a:off x="1752111" y="93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146507</xdr:rowOff>
    </xdr:from>
    <xdr:to>
      <xdr:col>1</xdr:col>
      <xdr:colOff>485775</xdr:colOff>
      <xdr:row>56</xdr:row>
      <xdr:rowOff>76657</xdr:rowOff>
    </xdr:to>
    <xdr:sp macro="" textlink="">
      <xdr:nvSpPr>
        <xdr:cNvPr id="133" name="フローチャート : 判断 132"/>
        <xdr:cNvSpPr/>
      </xdr:nvSpPr>
      <xdr:spPr>
        <a:xfrm>
          <a:off x="1079500" y="957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93184</xdr:rowOff>
    </xdr:from>
    <xdr:ext cx="534377" cy="259045"/>
    <xdr:sp macro="" textlink="">
      <xdr:nvSpPr>
        <xdr:cNvPr id="134" name="テキスト ボックス 133"/>
        <xdr:cNvSpPr txBox="1"/>
      </xdr:nvSpPr>
      <xdr:spPr>
        <a:xfrm>
          <a:off x="863111" y="935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106826</xdr:rowOff>
    </xdr:from>
    <xdr:to>
      <xdr:col>6</xdr:col>
      <xdr:colOff>561975</xdr:colOff>
      <xdr:row>57</xdr:row>
      <xdr:rowOff>36976</xdr:rowOff>
    </xdr:to>
    <xdr:sp macro="" textlink="">
      <xdr:nvSpPr>
        <xdr:cNvPr id="140" name="円/楕円 139"/>
        <xdr:cNvSpPr/>
      </xdr:nvSpPr>
      <xdr:spPr>
        <a:xfrm>
          <a:off x="4584700" y="9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21753</xdr:rowOff>
    </xdr:from>
    <xdr:ext cx="534377" cy="259045"/>
    <xdr:sp macro="" textlink="">
      <xdr:nvSpPr>
        <xdr:cNvPr id="141" name="物件費該当値テキスト"/>
        <xdr:cNvSpPr txBox="1"/>
      </xdr:nvSpPr>
      <xdr:spPr>
        <a:xfrm>
          <a:off x="4686300" y="962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159500</xdr:rowOff>
    </xdr:from>
    <xdr:to>
      <xdr:col>5</xdr:col>
      <xdr:colOff>409575</xdr:colOff>
      <xdr:row>57</xdr:row>
      <xdr:rowOff>89650</xdr:rowOff>
    </xdr:to>
    <xdr:sp macro="" textlink="">
      <xdr:nvSpPr>
        <xdr:cNvPr id="142" name="円/楕円 141"/>
        <xdr:cNvSpPr/>
      </xdr:nvSpPr>
      <xdr:spPr>
        <a:xfrm>
          <a:off x="3746500" y="976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80777</xdr:rowOff>
    </xdr:from>
    <xdr:ext cx="534377" cy="259045"/>
    <xdr:sp macro="" textlink="">
      <xdr:nvSpPr>
        <xdr:cNvPr id="143" name="テキスト ボックス 142"/>
        <xdr:cNvSpPr txBox="1"/>
      </xdr:nvSpPr>
      <xdr:spPr>
        <a:xfrm>
          <a:off x="3530111" y="985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38,294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104178</xdr:rowOff>
    </xdr:from>
    <xdr:to>
      <xdr:col>4</xdr:col>
      <xdr:colOff>206375</xdr:colOff>
      <xdr:row>58</xdr:row>
      <xdr:rowOff>34328</xdr:rowOff>
    </xdr:to>
    <xdr:sp macro="" textlink="">
      <xdr:nvSpPr>
        <xdr:cNvPr id="144" name="円/楕円 143"/>
        <xdr:cNvSpPr/>
      </xdr:nvSpPr>
      <xdr:spPr>
        <a:xfrm>
          <a:off x="2857500" y="987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25455</xdr:rowOff>
    </xdr:from>
    <xdr:ext cx="534377" cy="259045"/>
    <xdr:sp macro="" textlink="">
      <xdr:nvSpPr>
        <xdr:cNvPr id="145" name="テキスト ボックス 144"/>
        <xdr:cNvSpPr txBox="1"/>
      </xdr:nvSpPr>
      <xdr:spPr>
        <a:xfrm>
          <a:off x="2641111" y="996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120656</xdr:rowOff>
    </xdr:from>
    <xdr:to>
      <xdr:col>3</xdr:col>
      <xdr:colOff>3175</xdr:colOff>
      <xdr:row>58</xdr:row>
      <xdr:rowOff>50806</xdr:rowOff>
    </xdr:to>
    <xdr:sp macro="" textlink="">
      <xdr:nvSpPr>
        <xdr:cNvPr id="146" name="円/楕円 145"/>
        <xdr:cNvSpPr/>
      </xdr:nvSpPr>
      <xdr:spPr>
        <a:xfrm>
          <a:off x="1968500" y="989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41933</xdr:rowOff>
    </xdr:from>
    <xdr:ext cx="534377" cy="259045"/>
    <xdr:sp macro="" textlink="">
      <xdr:nvSpPr>
        <xdr:cNvPr id="147" name="テキスト ボックス 146"/>
        <xdr:cNvSpPr txBox="1"/>
      </xdr:nvSpPr>
      <xdr:spPr>
        <a:xfrm>
          <a:off x="1752111" y="99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129229</xdr:rowOff>
    </xdr:from>
    <xdr:to>
      <xdr:col>1</xdr:col>
      <xdr:colOff>485775</xdr:colOff>
      <xdr:row>58</xdr:row>
      <xdr:rowOff>59379</xdr:rowOff>
    </xdr:to>
    <xdr:sp macro="" textlink="">
      <xdr:nvSpPr>
        <xdr:cNvPr id="148" name="円/楕円 147"/>
        <xdr:cNvSpPr/>
      </xdr:nvSpPr>
      <xdr:spPr>
        <a:xfrm>
          <a:off x="1079500" y="990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50506</xdr:rowOff>
    </xdr:from>
    <xdr:ext cx="534377" cy="259045"/>
    <xdr:sp macro="" textlink="">
      <xdr:nvSpPr>
        <xdr:cNvPr id="149" name="テキスト ボックス 148"/>
        <xdr:cNvSpPr txBox="1"/>
      </xdr:nvSpPr>
      <xdr:spPr>
        <a:xfrm>
          <a:off x="863111" y="999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153530</xdr:rowOff>
    </xdr:from>
    <xdr:to>
      <xdr:col>6</xdr:col>
      <xdr:colOff>510540</xdr:colOff>
      <xdr:row>77</xdr:row>
      <xdr:rowOff>145986</xdr:rowOff>
    </xdr:to>
    <xdr:cxnSp macro="">
      <xdr:nvCxnSpPr>
        <xdr:cNvPr id="169" name="直線コネクタ 168"/>
        <xdr:cNvCxnSpPr/>
      </xdr:nvCxnSpPr>
      <xdr:spPr>
        <a:xfrm flipV="1">
          <a:off x="4633595" y="12155030"/>
          <a:ext cx="1270" cy="1192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149813</xdr:rowOff>
    </xdr:from>
    <xdr:ext cx="378565" cy="259045"/>
    <xdr:sp macro="" textlink="">
      <xdr:nvSpPr>
        <xdr:cNvPr id="170" name="維持補修費最小値テキスト"/>
        <xdr:cNvSpPr txBox="1"/>
      </xdr:nvSpPr>
      <xdr:spPr>
        <a:xfrm>
          <a:off x="4686300" y="1335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6</xdr:col>
      <xdr:colOff>422275</xdr:colOff>
      <xdr:row>77</xdr:row>
      <xdr:rowOff>145986</xdr:rowOff>
    </xdr:from>
    <xdr:to>
      <xdr:col>6</xdr:col>
      <xdr:colOff>600075</xdr:colOff>
      <xdr:row>77</xdr:row>
      <xdr:rowOff>145986</xdr:rowOff>
    </xdr:to>
    <xdr:cxnSp macro="">
      <xdr:nvCxnSpPr>
        <xdr:cNvPr id="171" name="直線コネクタ 170"/>
        <xdr:cNvCxnSpPr/>
      </xdr:nvCxnSpPr>
      <xdr:spPr>
        <a:xfrm>
          <a:off x="4546600" y="13347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100207</xdr:rowOff>
    </xdr:from>
    <xdr:ext cx="534377" cy="259045"/>
    <xdr:sp macro="" textlink="">
      <xdr:nvSpPr>
        <xdr:cNvPr id="172" name="維持補修費最大値テキスト"/>
        <xdr:cNvSpPr txBox="1"/>
      </xdr:nvSpPr>
      <xdr:spPr>
        <a:xfrm>
          <a:off x="4686300" y="11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21,758</a:t>
          </a:r>
          <a:endParaRPr kumimoji="1" lang="ja-JP" altLang="en-US" sz="1000" b="1">
            <a:latin typeface="ＭＳ Ｐゴシック"/>
          </a:endParaRPr>
        </a:p>
      </xdr:txBody>
    </xdr:sp>
    <xdr:clientData/>
  </xdr:oneCellAnchor>
  <xdr:twoCellAnchor>
    <xdr:from>
      <xdr:col>6</xdr:col>
      <xdr:colOff>422275</xdr:colOff>
      <xdr:row>70</xdr:row>
      <xdr:rowOff>153530</xdr:rowOff>
    </xdr:from>
    <xdr:to>
      <xdr:col>6</xdr:col>
      <xdr:colOff>600075</xdr:colOff>
      <xdr:row>70</xdr:row>
      <xdr:rowOff>153530</xdr:rowOff>
    </xdr:to>
    <xdr:cxnSp macro="">
      <xdr:nvCxnSpPr>
        <xdr:cNvPr id="173" name="直線コネクタ 172"/>
        <xdr:cNvCxnSpPr/>
      </xdr:nvCxnSpPr>
      <xdr:spPr>
        <a:xfrm>
          <a:off x="4546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17514</xdr:rowOff>
    </xdr:from>
    <xdr:to>
      <xdr:col>6</xdr:col>
      <xdr:colOff>511175</xdr:colOff>
      <xdr:row>77</xdr:row>
      <xdr:rowOff>22600</xdr:rowOff>
    </xdr:to>
    <xdr:cxnSp macro="">
      <xdr:nvCxnSpPr>
        <xdr:cNvPr id="174" name="直線コネクタ 173"/>
        <xdr:cNvCxnSpPr/>
      </xdr:nvCxnSpPr>
      <xdr:spPr>
        <a:xfrm flipV="1">
          <a:off x="3797300" y="13219164"/>
          <a:ext cx="8382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108176</xdr:rowOff>
    </xdr:from>
    <xdr:ext cx="469744" cy="259045"/>
    <xdr:sp macro="" textlink="">
      <xdr:nvSpPr>
        <xdr:cNvPr id="175" name="維持補修費平均値テキスト"/>
        <xdr:cNvSpPr txBox="1"/>
      </xdr:nvSpPr>
      <xdr:spPr>
        <a:xfrm>
          <a:off x="4686300" y="12966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85300</xdr:rowOff>
    </xdr:from>
    <xdr:to>
      <xdr:col>6</xdr:col>
      <xdr:colOff>561975</xdr:colOff>
      <xdr:row>77</xdr:row>
      <xdr:rowOff>15450</xdr:rowOff>
    </xdr:to>
    <xdr:sp macro="" textlink="">
      <xdr:nvSpPr>
        <xdr:cNvPr id="176" name="フローチャート : 判断 175"/>
        <xdr:cNvSpPr/>
      </xdr:nvSpPr>
      <xdr:spPr>
        <a:xfrm>
          <a:off x="4584700" y="131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22600</xdr:rowOff>
    </xdr:from>
    <xdr:to>
      <xdr:col>5</xdr:col>
      <xdr:colOff>358775</xdr:colOff>
      <xdr:row>77</xdr:row>
      <xdr:rowOff>33516</xdr:rowOff>
    </xdr:to>
    <xdr:cxnSp macro="">
      <xdr:nvCxnSpPr>
        <xdr:cNvPr id="177" name="直線コネクタ 176"/>
        <xdr:cNvCxnSpPr/>
      </xdr:nvCxnSpPr>
      <xdr:spPr>
        <a:xfrm flipV="1">
          <a:off x="2908300" y="13224250"/>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90615</xdr:rowOff>
    </xdr:from>
    <xdr:to>
      <xdr:col>5</xdr:col>
      <xdr:colOff>409575</xdr:colOff>
      <xdr:row>77</xdr:row>
      <xdr:rowOff>20765</xdr:rowOff>
    </xdr:to>
    <xdr:sp macro="" textlink="">
      <xdr:nvSpPr>
        <xdr:cNvPr id="178" name="フローチャート : 判断 177"/>
        <xdr:cNvSpPr/>
      </xdr:nvSpPr>
      <xdr:spPr>
        <a:xfrm>
          <a:off x="3746500" y="131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37292</xdr:rowOff>
    </xdr:from>
    <xdr:ext cx="469744" cy="259045"/>
    <xdr:sp macro="" textlink="">
      <xdr:nvSpPr>
        <xdr:cNvPr id="179" name="テキスト ボックス 178"/>
        <xdr:cNvSpPr txBox="1"/>
      </xdr:nvSpPr>
      <xdr:spPr>
        <a:xfrm>
          <a:off x="3562427" y="128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33516</xdr:rowOff>
    </xdr:from>
    <xdr:to>
      <xdr:col>4</xdr:col>
      <xdr:colOff>155575</xdr:colOff>
      <xdr:row>77</xdr:row>
      <xdr:rowOff>74321</xdr:rowOff>
    </xdr:to>
    <xdr:cxnSp macro="">
      <xdr:nvCxnSpPr>
        <xdr:cNvPr id="180" name="直線コネクタ 179"/>
        <xdr:cNvCxnSpPr/>
      </xdr:nvCxnSpPr>
      <xdr:spPr>
        <a:xfrm flipV="1">
          <a:off x="2019300" y="13235166"/>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103415</xdr:rowOff>
    </xdr:from>
    <xdr:to>
      <xdr:col>4</xdr:col>
      <xdr:colOff>206375</xdr:colOff>
      <xdr:row>77</xdr:row>
      <xdr:rowOff>33565</xdr:rowOff>
    </xdr:to>
    <xdr:sp macro="" textlink="">
      <xdr:nvSpPr>
        <xdr:cNvPr id="181" name="フローチャート : 判断 180"/>
        <xdr:cNvSpPr/>
      </xdr:nvSpPr>
      <xdr:spPr>
        <a:xfrm>
          <a:off x="2857500" y="131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50093</xdr:rowOff>
    </xdr:from>
    <xdr:ext cx="469744" cy="259045"/>
    <xdr:sp macro="" textlink="">
      <xdr:nvSpPr>
        <xdr:cNvPr id="182" name="テキスト ボックス 181"/>
        <xdr:cNvSpPr txBox="1"/>
      </xdr:nvSpPr>
      <xdr:spPr>
        <a:xfrm>
          <a:off x="2673427" y="1290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74321</xdr:rowOff>
    </xdr:from>
    <xdr:to>
      <xdr:col>2</xdr:col>
      <xdr:colOff>638175</xdr:colOff>
      <xdr:row>77</xdr:row>
      <xdr:rowOff>96838</xdr:rowOff>
    </xdr:to>
    <xdr:cxnSp macro="">
      <xdr:nvCxnSpPr>
        <xdr:cNvPr id="183" name="直線コネクタ 182"/>
        <xdr:cNvCxnSpPr/>
      </xdr:nvCxnSpPr>
      <xdr:spPr>
        <a:xfrm flipV="1">
          <a:off x="1130300" y="13275971"/>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100673</xdr:rowOff>
    </xdr:from>
    <xdr:to>
      <xdr:col>3</xdr:col>
      <xdr:colOff>3175</xdr:colOff>
      <xdr:row>77</xdr:row>
      <xdr:rowOff>30823</xdr:rowOff>
    </xdr:to>
    <xdr:sp macro="" textlink="">
      <xdr:nvSpPr>
        <xdr:cNvPr id="184" name="フローチャート : 判断 183"/>
        <xdr:cNvSpPr/>
      </xdr:nvSpPr>
      <xdr:spPr>
        <a:xfrm>
          <a:off x="1968500" y="131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47350</xdr:rowOff>
    </xdr:from>
    <xdr:ext cx="469744" cy="259045"/>
    <xdr:sp macro="" textlink="">
      <xdr:nvSpPr>
        <xdr:cNvPr id="185" name="テキスト ボックス 184"/>
        <xdr:cNvSpPr txBox="1"/>
      </xdr:nvSpPr>
      <xdr:spPr>
        <a:xfrm>
          <a:off x="1784427" y="1290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99988</xdr:rowOff>
    </xdr:from>
    <xdr:to>
      <xdr:col>1</xdr:col>
      <xdr:colOff>485775</xdr:colOff>
      <xdr:row>77</xdr:row>
      <xdr:rowOff>30138</xdr:rowOff>
    </xdr:to>
    <xdr:sp macro="" textlink="">
      <xdr:nvSpPr>
        <xdr:cNvPr id="186" name="フローチャート : 判断 185"/>
        <xdr:cNvSpPr/>
      </xdr:nvSpPr>
      <xdr:spPr>
        <a:xfrm>
          <a:off x="1079500" y="1313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46664</xdr:rowOff>
    </xdr:from>
    <xdr:ext cx="469744" cy="259045"/>
    <xdr:sp macro="" textlink="">
      <xdr:nvSpPr>
        <xdr:cNvPr id="187" name="テキスト ボックス 186"/>
        <xdr:cNvSpPr txBox="1"/>
      </xdr:nvSpPr>
      <xdr:spPr>
        <a:xfrm>
          <a:off x="895427" y="1290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138164</xdr:rowOff>
    </xdr:from>
    <xdr:to>
      <xdr:col>6</xdr:col>
      <xdr:colOff>561975</xdr:colOff>
      <xdr:row>77</xdr:row>
      <xdr:rowOff>68314</xdr:rowOff>
    </xdr:to>
    <xdr:sp macro="" textlink="">
      <xdr:nvSpPr>
        <xdr:cNvPr id="193" name="円/楕円 192"/>
        <xdr:cNvSpPr/>
      </xdr:nvSpPr>
      <xdr:spPr>
        <a:xfrm>
          <a:off x="45847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116591</xdr:rowOff>
    </xdr:from>
    <xdr:ext cx="469744" cy="259045"/>
    <xdr:sp macro="" textlink="">
      <xdr:nvSpPr>
        <xdr:cNvPr id="194" name="維持補修費該当値テキスト"/>
        <xdr:cNvSpPr txBox="1"/>
      </xdr:nvSpPr>
      <xdr:spPr>
        <a:xfrm>
          <a:off x="4686300" y="131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3,138</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143250</xdr:rowOff>
    </xdr:from>
    <xdr:to>
      <xdr:col>5</xdr:col>
      <xdr:colOff>409575</xdr:colOff>
      <xdr:row>77</xdr:row>
      <xdr:rowOff>73400</xdr:rowOff>
    </xdr:to>
    <xdr:sp macro="" textlink="">
      <xdr:nvSpPr>
        <xdr:cNvPr id="195" name="円/楕円 194"/>
        <xdr:cNvSpPr/>
      </xdr:nvSpPr>
      <xdr:spPr>
        <a:xfrm>
          <a:off x="3746500" y="1317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64527</xdr:rowOff>
    </xdr:from>
    <xdr:ext cx="469744" cy="259045"/>
    <xdr:sp macro="" textlink="">
      <xdr:nvSpPr>
        <xdr:cNvPr id="196" name="テキスト ボックス 195"/>
        <xdr:cNvSpPr txBox="1"/>
      </xdr:nvSpPr>
      <xdr:spPr>
        <a:xfrm>
          <a:off x="3562427" y="1326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154166</xdr:rowOff>
    </xdr:from>
    <xdr:to>
      <xdr:col>4</xdr:col>
      <xdr:colOff>206375</xdr:colOff>
      <xdr:row>77</xdr:row>
      <xdr:rowOff>84316</xdr:rowOff>
    </xdr:to>
    <xdr:sp macro="" textlink="">
      <xdr:nvSpPr>
        <xdr:cNvPr id="197" name="円/楕円 196"/>
        <xdr:cNvSpPr/>
      </xdr:nvSpPr>
      <xdr:spPr>
        <a:xfrm>
          <a:off x="2857500" y="1318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75443</xdr:rowOff>
    </xdr:from>
    <xdr:ext cx="469744" cy="259045"/>
    <xdr:sp macro="" textlink="">
      <xdr:nvSpPr>
        <xdr:cNvPr id="198" name="テキスト ボックス 197"/>
        <xdr:cNvSpPr txBox="1"/>
      </xdr:nvSpPr>
      <xdr:spPr>
        <a:xfrm>
          <a:off x="2673427" y="132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23521</xdr:rowOff>
    </xdr:from>
    <xdr:to>
      <xdr:col>3</xdr:col>
      <xdr:colOff>3175</xdr:colOff>
      <xdr:row>77</xdr:row>
      <xdr:rowOff>125121</xdr:rowOff>
    </xdr:to>
    <xdr:sp macro="" textlink="">
      <xdr:nvSpPr>
        <xdr:cNvPr id="199" name="円/楕円 198"/>
        <xdr:cNvSpPr/>
      </xdr:nvSpPr>
      <xdr:spPr>
        <a:xfrm>
          <a:off x="1968500" y="132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116248</xdr:rowOff>
    </xdr:from>
    <xdr:ext cx="469744" cy="259045"/>
    <xdr:sp macro="" textlink="">
      <xdr:nvSpPr>
        <xdr:cNvPr id="200" name="テキスト ボックス 199"/>
        <xdr:cNvSpPr txBox="1"/>
      </xdr:nvSpPr>
      <xdr:spPr>
        <a:xfrm>
          <a:off x="1784427" y="1331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46038</xdr:rowOff>
    </xdr:from>
    <xdr:to>
      <xdr:col>1</xdr:col>
      <xdr:colOff>485775</xdr:colOff>
      <xdr:row>77</xdr:row>
      <xdr:rowOff>147638</xdr:rowOff>
    </xdr:to>
    <xdr:sp macro="" textlink="">
      <xdr:nvSpPr>
        <xdr:cNvPr id="201" name="円/楕円 200"/>
        <xdr:cNvSpPr/>
      </xdr:nvSpPr>
      <xdr:spPr>
        <a:xfrm>
          <a:off x="1079500" y="1324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138765</xdr:rowOff>
    </xdr:from>
    <xdr:ext cx="469744" cy="259045"/>
    <xdr:sp macro="" textlink="">
      <xdr:nvSpPr>
        <xdr:cNvPr id="202" name="テキスト ボックス 201"/>
        <xdr:cNvSpPr txBox="1"/>
      </xdr:nvSpPr>
      <xdr:spPr>
        <a:xfrm>
          <a:off x="895427" y="133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137,042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126082</xdr:rowOff>
    </xdr:from>
    <xdr:to>
      <xdr:col>6</xdr:col>
      <xdr:colOff>510540</xdr:colOff>
      <xdr:row>98</xdr:row>
      <xdr:rowOff>130524</xdr:rowOff>
    </xdr:to>
    <xdr:cxnSp macro="">
      <xdr:nvCxnSpPr>
        <xdr:cNvPr id="229" name="直線コネクタ 228"/>
        <xdr:cNvCxnSpPr/>
      </xdr:nvCxnSpPr>
      <xdr:spPr>
        <a:xfrm flipV="1">
          <a:off x="4633595" y="15385132"/>
          <a:ext cx="1270" cy="154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134351</xdr:rowOff>
    </xdr:from>
    <xdr:ext cx="534377" cy="259045"/>
    <xdr:sp macro="" textlink="">
      <xdr:nvSpPr>
        <xdr:cNvPr id="230" name="扶助費最小値テキスト"/>
        <xdr:cNvSpPr txBox="1"/>
      </xdr:nvSpPr>
      <xdr:spPr>
        <a:xfrm>
          <a:off x="4686300" y="169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68,562</a:t>
          </a:r>
          <a:endParaRPr kumimoji="1" lang="ja-JP" altLang="en-US" sz="1000" b="1">
            <a:latin typeface="ＭＳ Ｐゴシック"/>
          </a:endParaRPr>
        </a:p>
      </xdr:txBody>
    </xdr:sp>
    <xdr:clientData/>
  </xdr:oneCellAnchor>
  <xdr:twoCellAnchor>
    <xdr:from>
      <xdr:col>6</xdr:col>
      <xdr:colOff>422275</xdr:colOff>
      <xdr:row>98</xdr:row>
      <xdr:rowOff>130524</xdr:rowOff>
    </xdr:from>
    <xdr:to>
      <xdr:col>6</xdr:col>
      <xdr:colOff>600075</xdr:colOff>
      <xdr:row>98</xdr:row>
      <xdr:rowOff>130524</xdr:rowOff>
    </xdr:to>
    <xdr:cxnSp macro="">
      <xdr:nvCxnSpPr>
        <xdr:cNvPr id="231" name="直線コネクタ 230"/>
        <xdr:cNvCxnSpPr/>
      </xdr:nvCxnSpPr>
      <xdr:spPr>
        <a:xfrm>
          <a:off x="4546600" y="16932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72759</xdr:rowOff>
    </xdr:from>
    <xdr:ext cx="599010" cy="259045"/>
    <xdr:sp macro="" textlink="">
      <xdr:nvSpPr>
        <xdr:cNvPr id="232" name="扶助費最大値テキスト"/>
        <xdr:cNvSpPr txBox="1"/>
      </xdr:nvSpPr>
      <xdr:spPr>
        <a:xfrm>
          <a:off x="4686300" y="1516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163,334</a:t>
          </a:r>
          <a:endParaRPr kumimoji="1" lang="ja-JP" altLang="en-US" sz="1000" b="1">
            <a:latin typeface="ＭＳ Ｐゴシック"/>
          </a:endParaRPr>
        </a:p>
      </xdr:txBody>
    </xdr:sp>
    <xdr:clientData/>
  </xdr:oneCellAnchor>
  <xdr:twoCellAnchor>
    <xdr:from>
      <xdr:col>6</xdr:col>
      <xdr:colOff>422275</xdr:colOff>
      <xdr:row>89</xdr:row>
      <xdr:rowOff>126082</xdr:rowOff>
    </xdr:from>
    <xdr:to>
      <xdr:col>6</xdr:col>
      <xdr:colOff>600075</xdr:colOff>
      <xdr:row>89</xdr:row>
      <xdr:rowOff>126082</xdr:rowOff>
    </xdr:to>
    <xdr:cxnSp macro="">
      <xdr:nvCxnSpPr>
        <xdr:cNvPr id="233" name="直線コネクタ 232"/>
        <xdr:cNvCxnSpPr/>
      </xdr:nvCxnSpPr>
      <xdr:spPr>
        <a:xfrm>
          <a:off x="4546600" y="1538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164241</xdr:rowOff>
    </xdr:from>
    <xdr:to>
      <xdr:col>6</xdr:col>
      <xdr:colOff>511175</xdr:colOff>
      <xdr:row>91</xdr:row>
      <xdr:rowOff>89767</xdr:rowOff>
    </xdr:to>
    <xdr:cxnSp macro="">
      <xdr:nvCxnSpPr>
        <xdr:cNvPr id="234" name="直線コネクタ 233"/>
        <xdr:cNvCxnSpPr/>
      </xdr:nvCxnSpPr>
      <xdr:spPr>
        <a:xfrm flipV="1">
          <a:off x="3797300" y="15594741"/>
          <a:ext cx="838200" cy="9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13279</xdr:rowOff>
    </xdr:from>
    <xdr:ext cx="599010" cy="259045"/>
    <xdr:sp macro="" textlink="">
      <xdr:nvSpPr>
        <xdr:cNvPr id="235" name="扶助費平均値テキスト"/>
        <xdr:cNvSpPr txBox="1"/>
      </xdr:nvSpPr>
      <xdr:spPr>
        <a:xfrm>
          <a:off x="4686300" y="16301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34852</xdr:rowOff>
    </xdr:from>
    <xdr:to>
      <xdr:col>6</xdr:col>
      <xdr:colOff>561975</xdr:colOff>
      <xdr:row>95</xdr:row>
      <xdr:rowOff>136452</xdr:rowOff>
    </xdr:to>
    <xdr:sp macro="" textlink="">
      <xdr:nvSpPr>
        <xdr:cNvPr id="236" name="フローチャート : 判断 235"/>
        <xdr:cNvSpPr/>
      </xdr:nvSpPr>
      <xdr:spPr>
        <a:xfrm>
          <a:off x="4584700" y="1632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89767</xdr:rowOff>
    </xdr:from>
    <xdr:to>
      <xdr:col>5</xdr:col>
      <xdr:colOff>358775</xdr:colOff>
      <xdr:row>92</xdr:row>
      <xdr:rowOff>100137</xdr:rowOff>
    </xdr:to>
    <xdr:cxnSp macro="">
      <xdr:nvCxnSpPr>
        <xdr:cNvPr id="237" name="直線コネクタ 236"/>
        <xdr:cNvCxnSpPr/>
      </xdr:nvCxnSpPr>
      <xdr:spPr>
        <a:xfrm flipV="1">
          <a:off x="2908300" y="15691717"/>
          <a:ext cx="889000" cy="18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137086</xdr:rowOff>
    </xdr:from>
    <xdr:to>
      <xdr:col>5</xdr:col>
      <xdr:colOff>409575</xdr:colOff>
      <xdr:row>97</xdr:row>
      <xdr:rowOff>67236</xdr:rowOff>
    </xdr:to>
    <xdr:sp macro="" textlink="">
      <xdr:nvSpPr>
        <xdr:cNvPr id="238" name="フローチャート : 判断 237"/>
        <xdr:cNvSpPr/>
      </xdr:nvSpPr>
      <xdr:spPr>
        <a:xfrm>
          <a:off x="3746500" y="1659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58363</xdr:rowOff>
    </xdr:from>
    <xdr:ext cx="534377" cy="259045"/>
    <xdr:sp macro="" textlink="">
      <xdr:nvSpPr>
        <xdr:cNvPr id="239" name="テキスト ボックス 238"/>
        <xdr:cNvSpPr txBox="1"/>
      </xdr:nvSpPr>
      <xdr:spPr>
        <a:xfrm>
          <a:off x="3530111" y="1668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100137</xdr:rowOff>
    </xdr:from>
    <xdr:to>
      <xdr:col>4</xdr:col>
      <xdr:colOff>155575</xdr:colOff>
      <xdr:row>92</xdr:row>
      <xdr:rowOff>147701</xdr:rowOff>
    </xdr:to>
    <xdr:cxnSp macro="">
      <xdr:nvCxnSpPr>
        <xdr:cNvPr id="240" name="直線コネクタ 239"/>
        <xdr:cNvCxnSpPr/>
      </xdr:nvCxnSpPr>
      <xdr:spPr>
        <a:xfrm flipV="1">
          <a:off x="2019300" y="15873537"/>
          <a:ext cx="889000" cy="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63264</xdr:rowOff>
    </xdr:from>
    <xdr:to>
      <xdr:col>4</xdr:col>
      <xdr:colOff>206375</xdr:colOff>
      <xdr:row>97</xdr:row>
      <xdr:rowOff>164864</xdr:rowOff>
    </xdr:to>
    <xdr:sp macro="" textlink="">
      <xdr:nvSpPr>
        <xdr:cNvPr id="241" name="フローチャート : 判断 240"/>
        <xdr:cNvSpPr/>
      </xdr:nvSpPr>
      <xdr:spPr>
        <a:xfrm>
          <a:off x="2857500" y="1669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155991</xdr:rowOff>
    </xdr:from>
    <xdr:ext cx="534377" cy="259045"/>
    <xdr:sp macro="" textlink="">
      <xdr:nvSpPr>
        <xdr:cNvPr id="242" name="テキスト ボックス 241"/>
        <xdr:cNvSpPr txBox="1"/>
      </xdr:nvSpPr>
      <xdr:spPr>
        <a:xfrm>
          <a:off x="2641111" y="1678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131274</xdr:rowOff>
    </xdr:from>
    <xdr:to>
      <xdr:col>2</xdr:col>
      <xdr:colOff>638175</xdr:colOff>
      <xdr:row>92</xdr:row>
      <xdr:rowOff>147701</xdr:rowOff>
    </xdr:to>
    <xdr:cxnSp macro="">
      <xdr:nvCxnSpPr>
        <xdr:cNvPr id="243" name="直線コネクタ 242"/>
        <xdr:cNvCxnSpPr/>
      </xdr:nvCxnSpPr>
      <xdr:spPr>
        <a:xfrm>
          <a:off x="1130300" y="15904674"/>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75527</xdr:rowOff>
    </xdr:from>
    <xdr:to>
      <xdr:col>3</xdr:col>
      <xdr:colOff>3175</xdr:colOff>
      <xdr:row>98</xdr:row>
      <xdr:rowOff>5677</xdr:rowOff>
    </xdr:to>
    <xdr:sp macro="" textlink="">
      <xdr:nvSpPr>
        <xdr:cNvPr id="244" name="フローチャート : 判断 243"/>
        <xdr:cNvSpPr/>
      </xdr:nvSpPr>
      <xdr:spPr>
        <a:xfrm>
          <a:off x="1968500" y="167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168254</xdr:rowOff>
    </xdr:from>
    <xdr:ext cx="534377" cy="259045"/>
    <xdr:sp macro="" textlink="">
      <xdr:nvSpPr>
        <xdr:cNvPr id="245" name="テキスト ボックス 244"/>
        <xdr:cNvSpPr txBox="1"/>
      </xdr:nvSpPr>
      <xdr:spPr>
        <a:xfrm>
          <a:off x="1752111" y="167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105440</xdr:rowOff>
    </xdr:from>
    <xdr:to>
      <xdr:col>1</xdr:col>
      <xdr:colOff>485775</xdr:colOff>
      <xdr:row>98</xdr:row>
      <xdr:rowOff>35590</xdr:rowOff>
    </xdr:to>
    <xdr:sp macro="" textlink="">
      <xdr:nvSpPr>
        <xdr:cNvPr id="246" name="フローチャート : 判断 245"/>
        <xdr:cNvSpPr/>
      </xdr:nvSpPr>
      <xdr:spPr>
        <a:xfrm>
          <a:off x="1079500" y="1673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26717</xdr:rowOff>
    </xdr:from>
    <xdr:ext cx="534377" cy="259045"/>
    <xdr:sp macro="" textlink="">
      <xdr:nvSpPr>
        <xdr:cNvPr id="247" name="テキスト ボックス 246"/>
        <xdr:cNvSpPr txBox="1"/>
      </xdr:nvSpPr>
      <xdr:spPr>
        <a:xfrm>
          <a:off x="863111" y="1682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90</xdr:row>
      <xdr:rowOff>113441</xdr:rowOff>
    </xdr:from>
    <xdr:to>
      <xdr:col>6</xdr:col>
      <xdr:colOff>561975</xdr:colOff>
      <xdr:row>91</xdr:row>
      <xdr:rowOff>43591</xdr:rowOff>
    </xdr:to>
    <xdr:sp macro="" textlink="">
      <xdr:nvSpPr>
        <xdr:cNvPr id="253" name="円/楕円 252"/>
        <xdr:cNvSpPr/>
      </xdr:nvSpPr>
      <xdr:spPr>
        <a:xfrm>
          <a:off x="4584700" y="155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136318</xdr:rowOff>
    </xdr:from>
    <xdr:ext cx="599010" cy="259045"/>
    <xdr:sp macro="" textlink="">
      <xdr:nvSpPr>
        <xdr:cNvPr id="254" name="扶助費該当値テキスト"/>
        <xdr:cNvSpPr txBox="1"/>
      </xdr:nvSpPr>
      <xdr:spPr>
        <a:xfrm>
          <a:off x="4686300" y="153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150,497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38967</xdr:rowOff>
    </xdr:from>
    <xdr:to>
      <xdr:col>5</xdr:col>
      <xdr:colOff>409575</xdr:colOff>
      <xdr:row>91</xdr:row>
      <xdr:rowOff>140567</xdr:rowOff>
    </xdr:to>
    <xdr:sp macro="" textlink="">
      <xdr:nvSpPr>
        <xdr:cNvPr id="255" name="円/楕円 254"/>
        <xdr:cNvSpPr/>
      </xdr:nvSpPr>
      <xdr:spPr>
        <a:xfrm>
          <a:off x="3746500" y="156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157094</xdr:rowOff>
    </xdr:from>
    <xdr:ext cx="599010" cy="259045"/>
    <xdr:sp macro="" textlink="">
      <xdr:nvSpPr>
        <xdr:cNvPr id="256" name="テキスト ボックス 255"/>
        <xdr:cNvSpPr txBox="1"/>
      </xdr:nvSpPr>
      <xdr:spPr>
        <a:xfrm>
          <a:off x="3497794" y="154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144,558</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49337</xdr:rowOff>
    </xdr:from>
    <xdr:to>
      <xdr:col>4</xdr:col>
      <xdr:colOff>206375</xdr:colOff>
      <xdr:row>92</xdr:row>
      <xdr:rowOff>150937</xdr:rowOff>
    </xdr:to>
    <xdr:sp macro="" textlink="">
      <xdr:nvSpPr>
        <xdr:cNvPr id="257" name="円/楕円 256"/>
        <xdr:cNvSpPr/>
      </xdr:nvSpPr>
      <xdr:spPr>
        <a:xfrm>
          <a:off x="2857500" y="15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167464</xdr:rowOff>
    </xdr:from>
    <xdr:ext cx="599010" cy="259045"/>
    <xdr:sp macro="" textlink="">
      <xdr:nvSpPr>
        <xdr:cNvPr id="258" name="テキスト ボックス 257"/>
        <xdr:cNvSpPr txBox="1"/>
      </xdr:nvSpPr>
      <xdr:spPr>
        <a:xfrm>
          <a:off x="2608794" y="155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133,423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96901</xdr:rowOff>
    </xdr:from>
    <xdr:to>
      <xdr:col>3</xdr:col>
      <xdr:colOff>3175</xdr:colOff>
      <xdr:row>93</xdr:row>
      <xdr:rowOff>27051</xdr:rowOff>
    </xdr:to>
    <xdr:sp macro="" textlink="">
      <xdr:nvSpPr>
        <xdr:cNvPr id="259" name="円/楕円 258"/>
        <xdr:cNvSpPr/>
      </xdr:nvSpPr>
      <xdr:spPr>
        <a:xfrm>
          <a:off x="1968500" y="158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43578</xdr:rowOff>
    </xdr:from>
    <xdr:ext cx="599010" cy="259045"/>
    <xdr:sp macro="" textlink="">
      <xdr:nvSpPr>
        <xdr:cNvPr id="260" name="テキスト ボックス 259"/>
        <xdr:cNvSpPr txBox="1"/>
      </xdr:nvSpPr>
      <xdr:spPr>
        <a:xfrm>
          <a:off x="1719794" y="1564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130,510</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80474</xdr:rowOff>
    </xdr:from>
    <xdr:to>
      <xdr:col>1</xdr:col>
      <xdr:colOff>485775</xdr:colOff>
      <xdr:row>93</xdr:row>
      <xdr:rowOff>10624</xdr:rowOff>
    </xdr:to>
    <xdr:sp macro="" textlink="">
      <xdr:nvSpPr>
        <xdr:cNvPr id="261" name="円/楕円 260"/>
        <xdr:cNvSpPr/>
      </xdr:nvSpPr>
      <xdr:spPr>
        <a:xfrm>
          <a:off x="1079500" y="1585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91</xdr:row>
      <xdr:rowOff>27151</xdr:rowOff>
    </xdr:from>
    <xdr:ext cx="599010" cy="259045"/>
    <xdr:sp macro="" textlink="">
      <xdr:nvSpPr>
        <xdr:cNvPr id="262" name="テキスト ボックス 261"/>
        <xdr:cNvSpPr txBox="1"/>
      </xdr:nvSpPr>
      <xdr:spPr>
        <a:xfrm>
          <a:off x="830794" y="1562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102045</xdr:rowOff>
    </xdr:from>
    <xdr:to>
      <xdr:col>15</xdr:col>
      <xdr:colOff>180340</xdr:colOff>
      <xdr:row>38</xdr:row>
      <xdr:rowOff>1816</xdr:rowOff>
    </xdr:to>
    <xdr:cxnSp macro="">
      <xdr:nvCxnSpPr>
        <xdr:cNvPr id="286" name="直線コネクタ 285"/>
        <xdr:cNvCxnSpPr/>
      </xdr:nvCxnSpPr>
      <xdr:spPr>
        <a:xfrm flipV="1">
          <a:off x="10475595" y="5245545"/>
          <a:ext cx="1270" cy="12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5643</xdr:rowOff>
    </xdr:from>
    <xdr:ext cx="534377" cy="259045"/>
    <xdr:sp macro="" textlink="">
      <xdr:nvSpPr>
        <xdr:cNvPr id="287" name="補助費等最小値テキスト"/>
        <xdr:cNvSpPr txBox="1"/>
      </xdr:nvSpPr>
      <xdr:spPr>
        <a:xfrm>
          <a:off x="10528300" y="652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16,857</a:t>
          </a:r>
          <a:endParaRPr kumimoji="1" lang="ja-JP" altLang="en-US" sz="1000" b="1">
            <a:latin typeface="ＭＳ Ｐゴシック"/>
          </a:endParaRPr>
        </a:p>
      </xdr:txBody>
    </xdr:sp>
    <xdr:clientData/>
  </xdr:oneCellAnchor>
  <xdr:twoCellAnchor>
    <xdr:from>
      <xdr:col>15</xdr:col>
      <xdr:colOff>92075</xdr:colOff>
      <xdr:row>38</xdr:row>
      <xdr:rowOff>1816</xdr:rowOff>
    </xdr:from>
    <xdr:to>
      <xdr:col>15</xdr:col>
      <xdr:colOff>269875</xdr:colOff>
      <xdr:row>38</xdr:row>
      <xdr:rowOff>1816</xdr:rowOff>
    </xdr:to>
    <xdr:cxnSp macro="">
      <xdr:nvCxnSpPr>
        <xdr:cNvPr id="288" name="直線コネクタ 287"/>
        <xdr:cNvCxnSpPr/>
      </xdr:nvCxnSpPr>
      <xdr:spPr>
        <a:xfrm>
          <a:off x="10388600" y="651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48722</xdr:rowOff>
    </xdr:from>
    <xdr:ext cx="599010" cy="259045"/>
    <xdr:sp macro="" textlink="">
      <xdr:nvSpPr>
        <xdr:cNvPr id="289" name="補助費等最大値テキスト"/>
        <xdr:cNvSpPr txBox="1"/>
      </xdr:nvSpPr>
      <xdr:spPr>
        <a:xfrm>
          <a:off x="10528300" y="5020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116,965</a:t>
          </a:r>
          <a:endParaRPr kumimoji="1" lang="ja-JP" altLang="en-US" sz="1000" b="1">
            <a:latin typeface="ＭＳ Ｐゴシック"/>
          </a:endParaRPr>
        </a:p>
      </xdr:txBody>
    </xdr:sp>
    <xdr:clientData/>
  </xdr:oneCellAnchor>
  <xdr:twoCellAnchor>
    <xdr:from>
      <xdr:col>15</xdr:col>
      <xdr:colOff>92075</xdr:colOff>
      <xdr:row>30</xdr:row>
      <xdr:rowOff>102045</xdr:rowOff>
    </xdr:from>
    <xdr:to>
      <xdr:col>15</xdr:col>
      <xdr:colOff>269875</xdr:colOff>
      <xdr:row>30</xdr:row>
      <xdr:rowOff>102045</xdr:rowOff>
    </xdr:to>
    <xdr:cxnSp macro="">
      <xdr:nvCxnSpPr>
        <xdr:cNvPr id="290" name="直線コネクタ 289"/>
        <xdr:cNvCxnSpPr/>
      </xdr:nvCxnSpPr>
      <xdr:spPr>
        <a:xfrm>
          <a:off x="10388600" y="524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63665</xdr:rowOff>
    </xdr:from>
    <xdr:to>
      <xdr:col>15</xdr:col>
      <xdr:colOff>180975</xdr:colOff>
      <xdr:row>37</xdr:row>
      <xdr:rowOff>56261</xdr:rowOff>
    </xdr:to>
    <xdr:cxnSp macro="">
      <xdr:nvCxnSpPr>
        <xdr:cNvPr id="291" name="直線コネクタ 290"/>
        <xdr:cNvCxnSpPr/>
      </xdr:nvCxnSpPr>
      <xdr:spPr>
        <a:xfrm flipV="1">
          <a:off x="9639300" y="6235865"/>
          <a:ext cx="838200" cy="16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7535</xdr:rowOff>
    </xdr:from>
    <xdr:ext cx="534377" cy="259045"/>
    <xdr:sp macro="" textlink="">
      <xdr:nvSpPr>
        <xdr:cNvPr id="292" name="補助費等平均値テキスト"/>
        <xdr:cNvSpPr txBox="1"/>
      </xdr:nvSpPr>
      <xdr:spPr>
        <a:xfrm>
          <a:off x="10528300" y="6008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156108</xdr:rowOff>
    </xdr:from>
    <xdr:to>
      <xdr:col>15</xdr:col>
      <xdr:colOff>231775</xdr:colOff>
      <xdr:row>36</xdr:row>
      <xdr:rowOff>86258</xdr:rowOff>
    </xdr:to>
    <xdr:sp macro="" textlink="">
      <xdr:nvSpPr>
        <xdr:cNvPr id="293" name="フローチャート : 判断 292"/>
        <xdr:cNvSpPr/>
      </xdr:nvSpPr>
      <xdr:spPr>
        <a:xfrm>
          <a:off x="10426700" y="615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9208</xdr:rowOff>
    </xdr:from>
    <xdr:to>
      <xdr:col>14</xdr:col>
      <xdr:colOff>28575</xdr:colOff>
      <xdr:row>37</xdr:row>
      <xdr:rowOff>56261</xdr:rowOff>
    </xdr:to>
    <xdr:cxnSp macro="">
      <xdr:nvCxnSpPr>
        <xdr:cNvPr id="294" name="直線コネクタ 293"/>
        <xdr:cNvCxnSpPr/>
      </xdr:nvCxnSpPr>
      <xdr:spPr>
        <a:xfrm>
          <a:off x="8750300" y="6352858"/>
          <a:ext cx="889000" cy="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100457</xdr:rowOff>
    </xdr:from>
    <xdr:to>
      <xdr:col>14</xdr:col>
      <xdr:colOff>79375</xdr:colOff>
      <xdr:row>37</xdr:row>
      <xdr:rowOff>30607</xdr:rowOff>
    </xdr:to>
    <xdr:sp macro="" textlink="">
      <xdr:nvSpPr>
        <xdr:cNvPr id="295" name="フローチャート : 判断 294"/>
        <xdr:cNvSpPr/>
      </xdr:nvSpPr>
      <xdr:spPr>
        <a:xfrm>
          <a:off x="9588500" y="62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47134</xdr:rowOff>
    </xdr:from>
    <xdr:ext cx="534377" cy="259045"/>
    <xdr:sp macro="" textlink="">
      <xdr:nvSpPr>
        <xdr:cNvPr id="296" name="テキスト ボックス 295"/>
        <xdr:cNvSpPr txBox="1"/>
      </xdr:nvSpPr>
      <xdr:spPr>
        <a:xfrm>
          <a:off x="9372111" y="604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66421</xdr:rowOff>
    </xdr:from>
    <xdr:to>
      <xdr:col>12</xdr:col>
      <xdr:colOff>511175</xdr:colOff>
      <xdr:row>37</xdr:row>
      <xdr:rowOff>9208</xdr:rowOff>
    </xdr:to>
    <xdr:cxnSp macro="">
      <xdr:nvCxnSpPr>
        <xdr:cNvPr id="297" name="直線コネクタ 296"/>
        <xdr:cNvCxnSpPr/>
      </xdr:nvCxnSpPr>
      <xdr:spPr>
        <a:xfrm>
          <a:off x="7861300" y="6067171"/>
          <a:ext cx="889000" cy="2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99111</xdr:rowOff>
    </xdr:from>
    <xdr:to>
      <xdr:col>12</xdr:col>
      <xdr:colOff>561975</xdr:colOff>
      <xdr:row>37</xdr:row>
      <xdr:rowOff>29261</xdr:rowOff>
    </xdr:to>
    <xdr:sp macro="" textlink="">
      <xdr:nvSpPr>
        <xdr:cNvPr id="298" name="フローチャート : 判断 297"/>
        <xdr:cNvSpPr/>
      </xdr:nvSpPr>
      <xdr:spPr>
        <a:xfrm>
          <a:off x="8699500" y="627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45788</xdr:rowOff>
    </xdr:from>
    <xdr:ext cx="534377" cy="259045"/>
    <xdr:sp macro="" textlink="">
      <xdr:nvSpPr>
        <xdr:cNvPr id="299" name="テキスト ボックス 298"/>
        <xdr:cNvSpPr txBox="1"/>
      </xdr:nvSpPr>
      <xdr:spPr>
        <a:xfrm>
          <a:off x="8483111" y="60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66421</xdr:rowOff>
    </xdr:from>
    <xdr:to>
      <xdr:col>11</xdr:col>
      <xdr:colOff>307975</xdr:colOff>
      <xdr:row>37</xdr:row>
      <xdr:rowOff>92037</xdr:rowOff>
    </xdr:to>
    <xdr:cxnSp macro="">
      <xdr:nvCxnSpPr>
        <xdr:cNvPr id="300" name="直線コネクタ 299"/>
        <xdr:cNvCxnSpPr/>
      </xdr:nvCxnSpPr>
      <xdr:spPr>
        <a:xfrm flipV="1">
          <a:off x="6972300" y="6067171"/>
          <a:ext cx="889000" cy="36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131216</xdr:rowOff>
    </xdr:from>
    <xdr:to>
      <xdr:col>11</xdr:col>
      <xdr:colOff>358775</xdr:colOff>
      <xdr:row>37</xdr:row>
      <xdr:rowOff>61366</xdr:rowOff>
    </xdr:to>
    <xdr:sp macro="" textlink="">
      <xdr:nvSpPr>
        <xdr:cNvPr id="301" name="フローチャート : 判断 300"/>
        <xdr:cNvSpPr/>
      </xdr:nvSpPr>
      <xdr:spPr>
        <a:xfrm>
          <a:off x="7810500" y="630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52493</xdr:rowOff>
    </xdr:from>
    <xdr:ext cx="534377" cy="259045"/>
    <xdr:sp macro="" textlink="">
      <xdr:nvSpPr>
        <xdr:cNvPr id="302" name="テキスト ボックス 301"/>
        <xdr:cNvSpPr txBox="1"/>
      </xdr:nvSpPr>
      <xdr:spPr>
        <a:xfrm>
          <a:off x="7594111" y="639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136639</xdr:rowOff>
    </xdr:from>
    <xdr:to>
      <xdr:col>10</xdr:col>
      <xdr:colOff>155575</xdr:colOff>
      <xdr:row>37</xdr:row>
      <xdr:rowOff>66789</xdr:rowOff>
    </xdr:to>
    <xdr:sp macro="" textlink="">
      <xdr:nvSpPr>
        <xdr:cNvPr id="303" name="フローチャート : 判断 302"/>
        <xdr:cNvSpPr/>
      </xdr:nvSpPr>
      <xdr:spPr>
        <a:xfrm>
          <a:off x="6921500" y="630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83316</xdr:rowOff>
    </xdr:from>
    <xdr:ext cx="534377" cy="259045"/>
    <xdr:sp macro="" textlink="">
      <xdr:nvSpPr>
        <xdr:cNvPr id="304" name="テキスト ボックス 303"/>
        <xdr:cNvSpPr txBox="1"/>
      </xdr:nvSpPr>
      <xdr:spPr>
        <a:xfrm>
          <a:off x="6705111" y="60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12865</xdr:rowOff>
    </xdr:from>
    <xdr:to>
      <xdr:col>15</xdr:col>
      <xdr:colOff>231775</xdr:colOff>
      <xdr:row>36</xdr:row>
      <xdr:rowOff>114465</xdr:rowOff>
    </xdr:to>
    <xdr:sp macro="" textlink="">
      <xdr:nvSpPr>
        <xdr:cNvPr id="310" name="円/楕円 309"/>
        <xdr:cNvSpPr/>
      </xdr:nvSpPr>
      <xdr:spPr>
        <a:xfrm>
          <a:off x="10426700" y="618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162742</xdr:rowOff>
    </xdr:from>
    <xdr:ext cx="534377" cy="259045"/>
    <xdr:sp macro="" textlink="">
      <xdr:nvSpPr>
        <xdr:cNvPr id="311" name="補助費等該当値テキスト"/>
        <xdr:cNvSpPr txBox="1"/>
      </xdr:nvSpPr>
      <xdr:spPr>
        <a:xfrm>
          <a:off x="10528300" y="616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38,987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5461</xdr:rowOff>
    </xdr:from>
    <xdr:to>
      <xdr:col>14</xdr:col>
      <xdr:colOff>79375</xdr:colOff>
      <xdr:row>37</xdr:row>
      <xdr:rowOff>107061</xdr:rowOff>
    </xdr:to>
    <xdr:sp macro="" textlink="">
      <xdr:nvSpPr>
        <xdr:cNvPr id="312" name="円/楕円 311"/>
        <xdr:cNvSpPr/>
      </xdr:nvSpPr>
      <xdr:spPr>
        <a:xfrm>
          <a:off x="9588500" y="63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98188</xdr:rowOff>
    </xdr:from>
    <xdr:ext cx="534377" cy="259045"/>
    <xdr:sp macro="" textlink="">
      <xdr:nvSpPr>
        <xdr:cNvPr id="313" name="テキスト ボックス 312"/>
        <xdr:cNvSpPr txBox="1"/>
      </xdr:nvSpPr>
      <xdr:spPr>
        <a:xfrm>
          <a:off x="9372111" y="644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26,070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129858</xdr:rowOff>
    </xdr:from>
    <xdr:to>
      <xdr:col>12</xdr:col>
      <xdr:colOff>561975</xdr:colOff>
      <xdr:row>37</xdr:row>
      <xdr:rowOff>60008</xdr:rowOff>
    </xdr:to>
    <xdr:sp macro="" textlink="">
      <xdr:nvSpPr>
        <xdr:cNvPr id="314" name="円/楕円 313"/>
        <xdr:cNvSpPr/>
      </xdr:nvSpPr>
      <xdr:spPr>
        <a:xfrm>
          <a:off x="8699500" y="630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51135</xdr:rowOff>
    </xdr:from>
    <xdr:ext cx="534377" cy="259045"/>
    <xdr:sp macro="" textlink="">
      <xdr:nvSpPr>
        <xdr:cNvPr id="315" name="テキスト ボックス 314"/>
        <xdr:cNvSpPr txBox="1"/>
      </xdr:nvSpPr>
      <xdr:spPr>
        <a:xfrm>
          <a:off x="8483111" y="639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29,775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15621</xdr:rowOff>
    </xdr:from>
    <xdr:to>
      <xdr:col>11</xdr:col>
      <xdr:colOff>358775</xdr:colOff>
      <xdr:row>35</xdr:row>
      <xdr:rowOff>117221</xdr:rowOff>
    </xdr:to>
    <xdr:sp macro="" textlink="">
      <xdr:nvSpPr>
        <xdr:cNvPr id="316" name="円/楕円 315"/>
        <xdr:cNvSpPr/>
      </xdr:nvSpPr>
      <xdr:spPr>
        <a:xfrm>
          <a:off x="7810500" y="601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133748</xdr:rowOff>
    </xdr:from>
    <xdr:ext cx="534377" cy="259045"/>
    <xdr:sp macro="" textlink="">
      <xdr:nvSpPr>
        <xdr:cNvPr id="317" name="テキスト ボックス 316"/>
        <xdr:cNvSpPr txBox="1"/>
      </xdr:nvSpPr>
      <xdr:spPr>
        <a:xfrm>
          <a:off x="7594111" y="579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41237</xdr:rowOff>
    </xdr:from>
    <xdr:to>
      <xdr:col>10</xdr:col>
      <xdr:colOff>155575</xdr:colOff>
      <xdr:row>37</xdr:row>
      <xdr:rowOff>142837</xdr:rowOff>
    </xdr:to>
    <xdr:sp macro="" textlink="">
      <xdr:nvSpPr>
        <xdr:cNvPr id="318" name="円/楕円 317"/>
        <xdr:cNvSpPr/>
      </xdr:nvSpPr>
      <xdr:spPr>
        <a:xfrm>
          <a:off x="6921500" y="638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133964</xdr:rowOff>
    </xdr:from>
    <xdr:ext cx="534377" cy="259045"/>
    <xdr:sp macro="" textlink="">
      <xdr:nvSpPr>
        <xdr:cNvPr id="319" name="テキスト ボックス 318"/>
        <xdr:cNvSpPr txBox="1"/>
      </xdr:nvSpPr>
      <xdr:spPr>
        <a:xfrm>
          <a:off x="6705111" y="64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143405</xdr:rowOff>
    </xdr:from>
    <xdr:to>
      <xdr:col>15</xdr:col>
      <xdr:colOff>180340</xdr:colOff>
      <xdr:row>59</xdr:row>
      <xdr:rowOff>19506</xdr:rowOff>
    </xdr:to>
    <xdr:cxnSp macro="">
      <xdr:nvCxnSpPr>
        <xdr:cNvPr id="343" name="直線コネクタ 342"/>
        <xdr:cNvCxnSpPr/>
      </xdr:nvCxnSpPr>
      <xdr:spPr>
        <a:xfrm flipV="1">
          <a:off x="10475595" y="8715905"/>
          <a:ext cx="1270" cy="141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23333</xdr:rowOff>
    </xdr:from>
    <xdr:ext cx="534377" cy="259045"/>
    <xdr:sp macro="" textlink="">
      <xdr:nvSpPr>
        <xdr:cNvPr id="344" name="普通建設事業費最小値テキスト"/>
        <xdr:cNvSpPr txBox="1"/>
      </xdr:nvSpPr>
      <xdr:spPr>
        <a:xfrm>
          <a:off x="10528300" y="1013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13,094</a:t>
          </a:r>
          <a:endParaRPr kumimoji="1" lang="ja-JP" altLang="en-US" sz="1000" b="1">
            <a:latin typeface="ＭＳ Ｐゴシック"/>
          </a:endParaRPr>
        </a:p>
      </xdr:txBody>
    </xdr:sp>
    <xdr:clientData/>
  </xdr:oneCellAnchor>
  <xdr:twoCellAnchor>
    <xdr:from>
      <xdr:col>15</xdr:col>
      <xdr:colOff>92075</xdr:colOff>
      <xdr:row>59</xdr:row>
      <xdr:rowOff>19506</xdr:rowOff>
    </xdr:from>
    <xdr:to>
      <xdr:col>15</xdr:col>
      <xdr:colOff>269875</xdr:colOff>
      <xdr:row>59</xdr:row>
      <xdr:rowOff>19506</xdr:rowOff>
    </xdr:to>
    <xdr:cxnSp macro="">
      <xdr:nvCxnSpPr>
        <xdr:cNvPr id="345" name="直線コネクタ 344"/>
        <xdr:cNvCxnSpPr/>
      </xdr:nvCxnSpPr>
      <xdr:spPr>
        <a:xfrm>
          <a:off x="10388600" y="1013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90082</xdr:rowOff>
    </xdr:from>
    <xdr:ext cx="599010" cy="259045"/>
    <xdr:sp macro="" textlink="">
      <xdr:nvSpPr>
        <xdr:cNvPr id="346" name="普通建設事業費最大値テキスト"/>
        <xdr:cNvSpPr txBox="1"/>
      </xdr:nvSpPr>
      <xdr:spPr>
        <a:xfrm>
          <a:off x="10528300" y="849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758,055</a:t>
          </a:r>
          <a:endParaRPr kumimoji="1" lang="ja-JP" altLang="en-US" sz="1000" b="1">
            <a:latin typeface="ＭＳ Ｐゴシック"/>
          </a:endParaRPr>
        </a:p>
      </xdr:txBody>
    </xdr:sp>
    <xdr:clientData/>
  </xdr:oneCellAnchor>
  <xdr:twoCellAnchor>
    <xdr:from>
      <xdr:col>15</xdr:col>
      <xdr:colOff>92075</xdr:colOff>
      <xdr:row>50</xdr:row>
      <xdr:rowOff>143405</xdr:rowOff>
    </xdr:from>
    <xdr:to>
      <xdr:col>15</xdr:col>
      <xdr:colOff>269875</xdr:colOff>
      <xdr:row>50</xdr:row>
      <xdr:rowOff>143405</xdr:rowOff>
    </xdr:to>
    <xdr:cxnSp macro="">
      <xdr:nvCxnSpPr>
        <xdr:cNvPr id="347" name="直線コネクタ 346"/>
        <xdr:cNvCxnSpPr/>
      </xdr:nvCxnSpPr>
      <xdr:spPr>
        <a:xfrm>
          <a:off x="10388600" y="8715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61869</xdr:rowOff>
    </xdr:from>
    <xdr:to>
      <xdr:col>15</xdr:col>
      <xdr:colOff>180975</xdr:colOff>
      <xdr:row>58</xdr:row>
      <xdr:rowOff>124313</xdr:rowOff>
    </xdr:to>
    <xdr:cxnSp macro="">
      <xdr:nvCxnSpPr>
        <xdr:cNvPr id="348" name="直線コネクタ 347"/>
        <xdr:cNvCxnSpPr/>
      </xdr:nvCxnSpPr>
      <xdr:spPr>
        <a:xfrm>
          <a:off x="9639300" y="10005969"/>
          <a:ext cx="838200" cy="6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77390</xdr:rowOff>
    </xdr:from>
    <xdr:ext cx="534377" cy="259045"/>
    <xdr:sp macro="" textlink="">
      <xdr:nvSpPr>
        <xdr:cNvPr id="349" name="普通建設事業費平均値テキスト"/>
        <xdr:cNvSpPr txBox="1"/>
      </xdr:nvSpPr>
      <xdr:spPr>
        <a:xfrm>
          <a:off x="10528300" y="9850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54513</xdr:rowOff>
    </xdr:from>
    <xdr:to>
      <xdr:col>15</xdr:col>
      <xdr:colOff>231775</xdr:colOff>
      <xdr:row>58</xdr:row>
      <xdr:rowOff>156113</xdr:rowOff>
    </xdr:to>
    <xdr:sp macro="" textlink="">
      <xdr:nvSpPr>
        <xdr:cNvPr id="350" name="フローチャート : 判断 349"/>
        <xdr:cNvSpPr/>
      </xdr:nvSpPr>
      <xdr:spPr>
        <a:xfrm>
          <a:off x="10426700" y="999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61869</xdr:rowOff>
    </xdr:from>
    <xdr:to>
      <xdr:col>14</xdr:col>
      <xdr:colOff>28575</xdr:colOff>
      <xdr:row>58</xdr:row>
      <xdr:rowOff>121496</xdr:rowOff>
    </xdr:to>
    <xdr:cxnSp macro="">
      <xdr:nvCxnSpPr>
        <xdr:cNvPr id="351" name="直線コネクタ 350"/>
        <xdr:cNvCxnSpPr/>
      </xdr:nvCxnSpPr>
      <xdr:spPr>
        <a:xfrm flipV="1">
          <a:off x="8750300" y="10005969"/>
          <a:ext cx="889000" cy="5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62982</xdr:rowOff>
    </xdr:from>
    <xdr:to>
      <xdr:col>14</xdr:col>
      <xdr:colOff>79375</xdr:colOff>
      <xdr:row>58</xdr:row>
      <xdr:rowOff>164582</xdr:rowOff>
    </xdr:to>
    <xdr:sp macro="" textlink="">
      <xdr:nvSpPr>
        <xdr:cNvPr id="352" name="フローチャート : 判断 351"/>
        <xdr:cNvSpPr/>
      </xdr:nvSpPr>
      <xdr:spPr>
        <a:xfrm>
          <a:off x="9588500" y="1000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155709</xdr:rowOff>
    </xdr:from>
    <xdr:ext cx="534377" cy="259045"/>
    <xdr:sp macro="" textlink="">
      <xdr:nvSpPr>
        <xdr:cNvPr id="353" name="テキスト ボックス 352"/>
        <xdr:cNvSpPr txBox="1"/>
      </xdr:nvSpPr>
      <xdr:spPr>
        <a:xfrm>
          <a:off x="9372111" y="100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121496</xdr:rowOff>
    </xdr:from>
    <xdr:to>
      <xdr:col>12</xdr:col>
      <xdr:colOff>511175</xdr:colOff>
      <xdr:row>59</xdr:row>
      <xdr:rowOff>19502</xdr:rowOff>
    </xdr:to>
    <xdr:cxnSp macro="">
      <xdr:nvCxnSpPr>
        <xdr:cNvPr id="354" name="直線コネクタ 353"/>
        <xdr:cNvCxnSpPr/>
      </xdr:nvCxnSpPr>
      <xdr:spPr>
        <a:xfrm flipV="1">
          <a:off x="7861300" y="10065596"/>
          <a:ext cx="889000" cy="6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68250</xdr:rowOff>
    </xdr:from>
    <xdr:to>
      <xdr:col>12</xdr:col>
      <xdr:colOff>561975</xdr:colOff>
      <xdr:row>58</xdr:row>
      <xdr:rowOff>169850</xdr:rowOff>
    </xdr:to>
    <xdr:sp macro="" textlink="">
      <xdr:nvSpPr>
        <xdr:cNvPr id="355" name="フローチャート : 判断 354"/>
        <xdr:cNvSpPr/>
      </xdr:nvSpPr>
      <xdr:spPr>
        <a:xfrm>
          <a:off x="8699500" y="100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14927</xdr:rowOff>
    </xdr:from>
    <xdr:ext cx="534377" cy="259045"/>
    <xdr:sp macro="" textlink="">
      <xdr:nvSpPr>
        <xdr:cNvPr id="356" name="テキスト ボックス 355"/>
        <xdr:cNvSpPr txBox="1"/>
      </xdr:nvSpPr>
      <xdr:spPr>
        <a:xfrm>
          <a:off x="8483111" y="978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19502</xdr:rowOff>
    </xdr:from>
    <xdr:to>
      <xdr:col>11</xdr:col>
      <xdr:colOff>307975</xdr:colOff>
      <xdr:row>59</xdr:row>
      <xdr:rowOff>19723</xdr:rowOff>
    </xdr:to>
    <xdr:cxnSp macro="">
      <xdr:nvCxnSpPr>
        <xdr:cNvPr id="357" name="直線コネクタ 356"/>
        <xdr:cNvCxnSpPr/>
      </xdr:nvCxnSpPr>
      <xdr:spPr>
        <a:xfrm flipV="1">
          <a:off x="6972300" y="10135052"/>
          <a:ext cx="889000" cy="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82246</xdr:rowOff>
    </xdr:from>
    <xdr:to>
      <xdr:col>11</xdr:col>
      <xdr:colOff>358775</xdr:colOff>
      <xdr:row>59</xdr:row>
      <xdr:rowOff>12396</xdr:rowOff>
    </xdr:to>
    <xdr:sp macro="" textlink="">
      <xdr:nvSpPr>
        <xdr:cNvPr id="358" name="フローチャート : 判断 357"/>
        <xdr:cNvSpPr/>
      </xdr:nvSpPr>
      <xdr:spPr>
        <a:xfrm>
          <a:off x="7810500" y="1002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28923</xdr:rowOff>
    </xdr:from>
    <xdr:ext cx="534377" cy="259045"/>
    <xdr:sp macro="" textlink="">
      <xdr:nvSpPr>
        <xdr:cNvPr id="359" name="テキスト ボックス 358"/>
        <xdr:cNvSpPr txBox="1"/>
      </xdr:nvSpPr>
      <xdr:spPr>
        <a:xfrm>
          <a:off x="7594111" y="98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86170</xdr:rowOff>
    </xdr:from>
    <xdr:to>
      <xdr:col>10</xdr:col>
      <xdr:colOff>155575</xdr:colOff>
      <xdr:row>59</xdr:row>
      <xdr:rowOff>16320</xdr:rowOff>
    </xdr:to>
    <xdr:sp macro="" textlink="">
      <xdr:nvSpPr>
        <xdr:cNvPr id="360" name="フローチャート : 判断 359"/>
        <xdr:cNvSpPr/>
      </xdr:nvSpPr>
      <xdr:spPr>
        <a:xfrm>
          <a:off x="6921500" y="100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32847</xdr:rowOff>
    </xdr:from>
    <xdr:ext cx="534377" cy="259045"/>
    <xdr:sp macro="" textlink="">
      <xdr:nvSpPr>
        <xdr:cNvPr id="361" name="テキスト ボックス 360"/>
        <xdr:cNvSpPr txBox="1"/>
      </xdr:nvSpPr>
      <xdr:spPr>
        <a:xfrm>
          <a:off x="6705111" y="980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73513</xdr:rowOff>
    </xdr:from>
    <xdr:to>
      <xdr:col>15</xdr:col>
      <xdr:colOff>231775</xdr:colOff>
      <xdr:row>59</xdr:row>
      <xdr:rowOff>3663</xdr:rowOff>
    </xdr:to>
    <xdr:sp macro="" textlink="">
      <xdr:nvSpPr>
        <xdr:cNvPr id="367" name="円/楕円 366"/>
        <xdr:cNvSpPr/>
      </xdr:nvSpPr>
      <xdr:spPr>
        <a:xfrm>
          <a:off x="10426700" y="100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32940</xdr:rowOff>
    </xdr:from>
    <xdr:ext cx="534377" cy="259045"/>
    <xdr:sp macro="" textlink="">
      <xdr:nvSpPr>
        <xdr:cNvPr id="368" name="普通建設事業費該当値テキスト"/>
        <xdr:cNvSpPr txBox="1"/>
      </xdr:nvSpPr>
      <xdr:spPr>
        <a:xfrm>
          <a:off x="10528300" y="997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48,077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11069</xdr:rowOff>
    </xdr:from>
    <xdr:to>
      <xdr:col>14</xdr:col>
      <xdr:colOff>79375</xdr:colOff>
      <xdr:row>58</xdr:row>
      <xdr:rowOff>112669</xdr:rowOff>
    </xdr:to>
    <xdr:sp macro="" textlink="">
      <xdr:nvSpPr>
        <xdr:cNvPr id="369" name="円/楕円 368"/>
        <xdr:cNvSpPr/>
      </xdr:nvSpPr>
      <xdr:spPr>
        <a:xfrm>
          <a:off x="9588500" y="995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129196</xdr:rowOff>
    </xdr:from>
    <xdr:ext cx="534377" cy="259045"/>
    <xdr:sp macro="" textlink="">
      <xdr:nvSpPr>
        <xdr:cNvPr id="370" name="テキスト ボックス 369"/>
        <xdr:cNvSpPr txBox="1"/>
      </xdr:nvSpPr>
      <xdr:spPr>
        <a:xfrm>
          <a:off x="9372111" y="973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70696</xdr:rowOff>
    </xdr:from>
    <xdr:to>
      <xdr:col>12</xdr:col>
      <xdr:colOff>561975</xdr:colOff>
      <xdr:row>59</xdr:row>
      <xdr:rowOff>846</xdr:rowOff>
    </xdr:to>
    <xdr:sp macro="" textlink="">
      <xdr:nvSpPr>
        <xdr:cNvPr id="371" name="円/楕円 370"/>
        <xdr:cNvSpPr/>
      </xdr:nvSpPr>
      <xdr:spPr>
        <a:xfrm>
          <a:off x="8699500" y="100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163423</xdr:rowOff>
    </xdr:from>
    <xdr:ext cx="534377" cy="259045"/>
    <xdr:sp macro="" textlink="">
      <xdr:nvSpPr>
        <xdr:cNvPr id="372" name="テキスト ボックス 371"/>
        <xdr:cNvSpPr txBox="1"/>
      </xdr:nvSpPr>
      <xdr:spPr>
        <a:xfrm>
          <a:off x="8483111" y="1010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140152</xdr:rowOff>
    </xdr:from>
    <xdr:to>
      <xdr:col>11</xdr:col>
      <xdr:colOff>358775</xdr:colOff>
      <xdr:row>59</xdr:row>
      <xdr:rowOff>70302</xdr:rowOff>
    </xdr:to>
    <xdr:sp macro="" textlink="">
      <xdr:nvSpPr>
        <xdr:cNvPr id="373" name="円/楕円 372"/>
        <xdr:cNvSpPr/>
      </xdr:nvSpPr>
      <xdr:spPr>
        <a:xfrm>
          <a:off x="7810500" y="100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61429</xdr:rowOff>
    </xdr:from>
    <xdr:ext cx="534377" cy="259045"/>
    <xdr:sp macro="" textlink="">
      <xdr:nvSpPr>
        <xdr:cNvPr id="374" name="テキスト ボックス 373"/>
        <xdr:cNvSpPr txBox="1"/>
      </xdr:nvSpPr>
      <xdr:spPr>
        <a:xfrm>
          <a:off x="7594111" y="1017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140373</xdr:rowOff>
    </xdr:from>
    <xdr:to>
      <xdr:col>10</xdr:col>
      <xdr:colOff>155575</xdr:colOff>
      <xdr:row>59</xdr:row>
      <xdr:rowOff>70523</xdr:rowOff>
    </xdr:to>
    <xdr:sp macro="" textlink="">
      <xdr:nvSpPr>
        <xdr:cNvPr id="375" name="円/楕円 374"/>
        <xdr:cNvSpPr/>
      </xdr:nvSpPr>
      <xdr:spPr>
        <a:xfrm>
          <a:off x="6921500" y="1008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61650</xdr:rowOff>
    </xdr:from>
    <xdr:ext cx="534377" cy="259045"/>
    <xdr:sp macro="" textlink="">
      <xdr:nvSpPr>
        <xdr:cNvPr id="376" name="テキスト ボックス 375"/>
        <xdr:cNvSpPr txBox="1"/>
      </xdr:nvSpPr>
      <xdr:spPr>
        <a:xfrm>
          <a:off x="6705111" y="1017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0" name="テキスト ボックス 389"/>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2" name="テキスト ボックス 391"/>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4" name="テキスト ボックス 393"/>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153526</xdr:rowOff>
    </xdr:from>
    <xdr:to>
      <xdr:col>15</xdr:col>
      <xdr:colOff>180340</xdr:colOff>
      <xdr:row>78</xdr:row>
      <xdr:rowOff>136472</xdr:rowOff>
    </xdr:to>
    <xdr:cxnSp macro="">
      <xdr:nvCxnSpPr>
        <xdr:cNvPr id="398" name="直線コネクタ 397"/>
        <xdr:cNvCxnSpPr/>
      </xdr:nvCxnSpPr>
      <xdr:spPr>
        <a:xfrm flipV="1">
          <a:off x="10475595" y="12155026"/>
          <a:ext cx="1270" cy="1354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142983</xdr:rowOff>
    </xdr:from>
    <xdr:ext cx="469744" cy="259045"/>
    <xdr:sp macro="" textlink="">
      <xdr:nvSpPr>
        <xdr:cNvPr id="399" name="普通建設事業費 （ うち新規整備　）最小値テキスト"/>
        <xdr:cNvSpPr txBox="1"/>
      </xdr:nvSpPr>
      <xdr:spPr>
        <a:xfrm>
          <a:off x="10528300" y="1351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1,412</a:t>
          </a:r>
          <a:endParaRPr kumimoji="1" lang="ja-JP" altLang="en-US" sz="1000" b="1">
            <a:latin typeface="ＭＳ Ｐゴシック"/>
          </a:endParaRPr>
        </a:p>
      </xdr:txBody>
    </xdr:sp>
    <xdr:clientData/>
  </xdr:oneCellAnchor>
  <xdr:twoCellAnchor>
    <xdr:from>
      <xdr:col>15</xdr:col>
      <xdr:colOff>92075</xdr:colOff>
      <xdr:row>78</xdr:row>
      <xdr:rowOff>136472</xdr:rowOff>
    </xdr:from>
    <xdr:to>
      <xdr:col>15</xdr:col>
      <xdr:colOff>269875</xdr:colOff>
      <xdr:row>78</xdr:row>
      <xdr:rowOff>136472</xdr:rowOff>
    </xdr:to>
    <xdr:cxnSp macro="">
      <xdr:nvCxnSpPr>
        <xdr:cNvPr id="400" name="直線コネクタ 399"/>
        <xdr:cNvCxnSpPr/>
      </xdr:nvCxnSpPr>
      <xdr:spPr>
        <a:xfrm>
          <a:off x="10388600" y="1350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100203</xdr:rowOff>
    </xdr:from>
    <xdr:ext cx="599010" cy="259045"/>
    <xdr:sp macro="" textlink="">
      <xdr:nvSpPr>
        <xdr:cNvPr id="401" name="普通建設事業費 （ うち新規整備　）最大値テキスト"/>
        <xdr:cNvSpPr txBox="1"/>
      </xdr:nvSpPr>
      <xdr:spPr>
        <a:xfrm>
          <a:off x="10528300" y="11930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593,952</a:t>
          </a:r>
          <a:endParaRPr kumimoji="1" lang="ja-JP" altLang="en-US" sz="1000" b="1">
            <a:latin typeface="ＭＳ Ｐゴシック"/>
          </a:endParaRPr>
        </a:p>
      </xdr:txBody>
    </xdr:sp>
    <xdr:clientData/>
  </xdr:oneCellAnchor>
  <xdr:twoCellAnchor>
    <xdr:from>
      <xdr:col>15</xdr:col>
      <xdr:colOff>92075</xdr:colOff>
      <xdr:row>70</xdr:row>
      <xdr:rowOff>153526</xdr:rowOff>
    </xdr:from>
    <xdr:to>
      <xdr:col>15</xdr:col>
      <xdr:colOff>269875</xdr:colOff>
      <xdr:row>70</xdr:row>
      <xdr:rowOff>153526</xdr:rowOff>
    </xdr:to>
    <xdr:cxnSp macro="">
      <xdr:nvCxnSpPr>
        <xdr:cNvPr id="402" name="直線コネクタ 401"/>
        <xdr:cNvCxnSpPr/>
      </xdr:nvCxnSpPr>
      <xdr:spPr>
        <a:xfrm>
          <a:off x="10388600" y="121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43290</xdr:rowOff>
    </xdr:from>
    <xdr:to>
      <xdr:col>15</xdr:col>
      <xdr:colOff>180975</xdr:colOff>
      <xdr:row>78</xdr:row>
      <xdr:rowOff>67173</xdr:rowOff>
    </xdr:to>
    <xdr:cxnSp macro="">
      <xdr:nvCxnSpPr>
        <xdr:cNvPr id="403" name="直線コネクタ 402"/>
        <xdr:cNvCxnSpPr/>
      </xdr:nvCxnSpPr>
      <xdr:spPr>
        <a:xfrm>
          <a:off x="9639300" y="13416390"/>
          <a:ext cx="838200" cy="2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15983</xdr:rowOff>
    </xdr:from>
    <xdr:ext cx="534377" cy="259045"/>
    <xdr:sp macro="" textlink="">
      <xdr:nvSpPr>
        <xdr:cNvPr id="404" name="普通建設事業費 （ うち新規整備　）平均値テキスト"/>
        <xdr:cNvSpPr txBox="1"/>
      </xdr:nvSpPr>
      <xdr:spPr>
        <a:xfrm>
          <a:off x="10528300" y="13389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37556</xdr:rowOff>
    </xdr:from>
    <xdr:to>
      <xdr:col>15</xdr:col>
      <xdr:colOff>231775</xdr:colOff>
      <xdr:row>78</xdr:row>
      <xdr:rowOff>139156</xdr:rowOff>
    </xdr:to>
    <xdr:sp macro="" textlink="">
      <xdr:nvSpPr>
        <xdr:cNvPr id="405" name="フローチャート : 判断 404"/>
        <xdr:cNvSpPr/>
      </xdr:nvSpPr>
      <xdr:spPr>
        <a:xfrm>
          <a:off x="10426700" y="134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40300</xdr:rowOff>
    </xdr:from>
    <xdr:to>
      <xdr:col>14</xdr:col>
      <xdr:colOff>79375</xdr:colOff>
      <xdr:row>78</xdr:row>
      <xdr:rowOff>141900</xdr:rowOff>
    </xdr:to>
    <xdr:sp macro="" textlink="">
      <xdr:nvSpPr>
        <xdr:cNvPr id="406" name="フローチャート : 判断 405"/>
        <xdr:cNvSpPr/>
      </xdr:nvSpPr>
      <xdr:spPr>
        <a:xfrm>
          <a:off x="9588500" y="134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133027</xdr:rowOff>
    </xdr:from>
    <xdr:ext cx="534377" cy="259045"/>
    <xdr:sp macro="" textlink="">
      <xdr:nvSpPr>
        <xdr:cNvPr id="407" name="テキスト ボックス 406"/>
        <xdr:cNvSpPr txBox="1"/>
      </xdr:nvSpPr>
      <xdr:spPr>
        <a:xfrm>
          <a:off x="9372111" y="1350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16373</xdr:rowOff>
    </xdr:from>
    <xdr:to>
      <xdr:col>15</xdr:col>
      <xdr:colOff>231775</xdr:colOff>
      <xdr:row>78</xdr:row>
      <xdr:rowOff>117973</xdr:rowOff>
    </xdr:to>
    <xdr:sp macro="" textlink="">
      <xdr:nvSpPr>
        <xdr:cNvPr id="413" name="円/楕円 412"/>
        <xdr:cNvSpPr/>
      </xdr:nvSpPr>
      <xdr:spPr>
        <a:xfrm>
          <a:off x="10426700" y="133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147200</xdr:rowOff>
    </xdr:from>
    <xdr:ext cx="534377" cy="259045"/>
    <xdr:sp macro="" textlink="">
      <xdr:nvSpPr>
        <xdr:cNvPr id="414" name="普通建設事業費 （ うち新規整備　）該当値テキスト"/>
        <xdr:cNvSpPr txBox="1"/>
      </xdr:nvSpPr>
      <xdr:spPr>
        <a:xfrm>
          <a:off x="10528300" y="1317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163940</xdr:rowOff>
    </xdr:from>
    <xdr:to>
      <xdr:col>14</xdr:col>
      <xdr:colOff>79375</xdr:colOff>
      <xdr:row>78</xdr:row>
      <xdr:rowOff>94090</xdr:rowOff>
    </xdr:to>
    <xdr:sp macro="" textlink="">
      <xdr:nvSpPr>
        <xdr:cNvPr id="415" name="円/楕円 414"/>
        <xdr:cNvSpPr/>
      </xdr:nvSpPr>
      <xdr:spPr>
        <a:xfrm>
          <a:off x="9588500" y="1336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110617</xdr:rowOff>
    </xdr:from>
    <xdr:ext cx="534377" cy="259045"/>
    <xdr:sp macro="" textlink="">
      <xdr:nvSpPr>
        <xdr:cNvPr id="416" name="テキスト ボックス 415"/>
        <xdr:cNvSpPr txBox="1"/>
      </xdr:nvSpPr>
      <xdr:spPr>
        <a:xfrm>
          <a:off x="9372111" y="131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7" name="直線コネクタ 42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8" name="テキスト ボックス 42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9" name="直線コネクタ 42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0" name="テキスト ボックス 42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1" name="直線コネクタ 43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2" name="テキスト ボックス 43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3" name="直線コネクタ 43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4" name="テキスト ボックス 43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5" name="直線コネクタ 43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6" name="テキスト ボックス 435"/>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7" name="直線コネクタ 43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38" name="テキスト ボックス 437"/>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0" name="テキスト ボックス 43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80525</xdr:rowOff>
    </xdr:from>
    <xdr:to>
      <xdr:col>15</xdr:col>
      <xdr:colOff>180340</xdr:colOff>
      <xdr:row>99</xdr:row>
      <xdr:rowOff>98879</xdr:rowOff>
    </xdr:to>
    <xdr:cxnSp macro="">
      <xdr:nvCxnSpPr>
        <xdr:cNvPr id="442" name="直線コネクタ 441"/>
        <xdr:cNvCxnSpPr/>
      </xdr:nvCxnSpPr>
      <xdr:spPr>
        <a:xfrm flipV="1">
          <a:off x="10475595" y="15511025"/>
          <a:ext cx="1270" cy="156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3"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4" name="直線コネクタ 443"/>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27202</xdr:rowOff>
    </xdr:from>
    <xdr:ext cx="534377" cy="259045"/>
    <xdr:sp macro="" textlink="">
      <xdr:nvSpPr>
        <xdr:cNvPr id="445" name="普通建設事業費 （ うち更新整備　）最大値テキスト"/>
        <xdr:cNvSpPr txBox="1"/>
      </xdr:nvSpPr>
      <xdr:spPr>
        <a:xfrm>
          <a:off x="10528300" y="152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47,812</a:t>
          </a:r>
          <a:endParaRPr kumimoji="1" lang="ja-JP" altLang="en-US" sz="1000" b="1">
            <a:latin typeface="ＭＳ Ｐゴシック"/>
          </a:endParaRPr>
        </a:p>
      </xdr:txBody>
    </xdr:sp>
    <xdr:clientData/>
  </xdr:oneCellAnchor>
  <xdr:twoCellAnchor>
    <xdr:from>
      <xdr:col>15</xdr:col>
      <xdr:colOff>92075</xdr:colOff>
      <xdr:row>90</xdr:row>
      <xdr:rowOff>80525</xdr:rowOff>
    </xdr:from>
    <xdr:to>
      <xdr:col>15</xdr:col>
      <xdr:colOff>269875</xdr:colOff>
      <xdr:row>90</xdr:row>
      <xdr:rowOff>80525</xdr:rowOff>
    </xdr:to>
    <xdr:cxnSp macro="">
      <xdr:nvCxnSpPr>
        <xdr:cNvPr id="446" name="直線コネクタ 445"/>
        <xdr:cNvCxnSpPr/>
      </xdr:nvCxnSpPr>
      <xdr:spPr>
        <a:xfrm>
          <a:off x="10388600" y="155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108970</xdr:rowOff>
    </xdr:from>
    <xdr:to>
      <xdr:col>15</xdr:col>
      <xdr:colOff>180975</xdr:colOff>
      <xdr:row>96</xdr:row>
      <xdr:rowOff>167557</xdr:rowOff>
    </xdr:to>
    <xdr:cxnSp macro="">
      <xdr:nvCxnSpPr>
        <xdr:cNvPr id="447" name="直線コネクタ 446"/>
        <xdr:cNvCxnSpPr/>
      </xdr:nvCxnSpPr>
      <xdr:spPr>
        <a:xfrm>
          <a:off x="9639300" y="16568170"/>
          <a:ext cx="8382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23570</xdr:rowOff>
    </xdr:from>
    <xdr:ext cx="534377" cy="259045"/>
    <xdr:sp macro="" textlink="">
      <xdr:nvSpPr>
        <xdr:cNvPr id="448" name="普通建設事業費 （ うち更新整備　）平均値テキスト"/>
        <xdr:cNvSpPr txBox="1"/>
      </xdr:nvSpPr>
      <xdr:spPr>
        <a:xfrm>
          <a:off x="10528300" y="16139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693</xdr:rowOff>
    </xdr:from>
    <xdr:to>
      <xdr:col>15</xdr:col>
      <xdr:colOff>231775</xdr:colOff>
      <xdr:row>95</xdr:row>
      <xdr:rowOff>102293</xdr:rowOff>
    </xdr:to>
    <xdr:sp macro="" textlink="">
      <xdr:nvSpPr>
        <xdr:cNvPr id="449" name="フローチャート : 判断 448"/>
        <xdr:cNvSpPr/>
      </xdr:nvSpPr>
      <xdr:spPr>
        <a:xfrm>
          <a:off x="10426700" y="162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36061</xdr:rowOff>
    </xdr:from>
    <xdr:to>
      <xdr:col>14</xdr:col>
      <xdr:colOff>79375</xdr:colOff>
      <xdr:row>95</xdr:row>
      <xdr:rowOff>137661</xdr:rowOff>
    </xdr:to>
    <xdr:sp macro="" textlink="">
      <xdr:nvSpPr>
        <xdr:cNvPr id="450" name="フローチャート : 判断 449"/>
        <xdr:cNvSpPr/>
      </xdr:nvSpPr>
      <xdr:spPr>
        <a:xfrm>
          <a:off x="9588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154188</xdr:rowOff>
    </xdr:from>
    <xdr:ext cx="534377" cy="259045"/>
    <xdr:sp macro="" textlink="">
      <xdr:nvSpPr>
        <xdr:cNvPr id="451" name="テキスト ボックス 450"/>
        <xdr:cNvSpPr txBox="1"/>
      </xdr:nvSpPr>
      <xdr:spPr>
        <a:xfrm>
          <a:off x="9372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116757</xdr:rowOff>
    </xdr:from>
    <xdr:to>
      <xdr:col>15</xdr:col>
      <xdr:colOff>231775</xdr:colOff>
      <xdr:row>97</xdr:row>
      <xdr:rowOff>46907</xdr:rowOff>
    </xdr:to>
    <xdr:sp macro="" textlink="">
      <xdr:nvSpPr>
        <xdr:cNvPr id="457" name="円/楕円 456"/>
        <xdr:cNvSpPr/>
      </xdr:nvSpPr>
      <xdr:spPr>
        <a:xfrm>
          <a:off x="10426700" y="16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95184</xdr:rowOff>
    </xdr:from>
    <xdr:ext cx="534377" cy="259045"/>
    <xdr:sp macro="" textlink="">
      <xdr:nvSpPr>
        <xdr:cNvPr id="458" name="普通建設事業費 （ うち更新整備　）該当値テキスト"/>
        <xdr:cNvSpPr txBox="1"/>
      </xdr:nvSpPr>
      <xdr:spPr>
        <a:xfrm>
          <a:off x="10528300" y="165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13,647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58170</xdr:rowOff>
    </xdr:from>
    <xdr:to>
      <xdr:col>14</xdr:col>
      <xdr:colOff>79375</xdr:colOff>
      <xdr:row>96</xdr:row>
      <xdr:rowOff>159770</xdr:rowOff>
    </xdr:to>
    <xdr:sp macro="" textlink="">
      <xdr:nvSpPr>
        <xdr:cNvPr id="459" name="円/楕円 458"/>
        <xdr:cNvSpPr/>
      </xdr:nvSpPr>
      <xdr:spPr>
        <a:xfrm>
          <a:off x="9588500" y="1651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150897</xdr:rowOff>
    </xdr:from>
    <xdr:ext cx="534377" cy="259045"/>
    <xdr:sp macro="" textlink="">
      <xdr:nvSpPr>
        <xdr:cNvPr id="460" name="テキスト ボックス 459"/>
        <xdr:cNvSpPr txBox="1"/>
      </xdr:nvSpPr>
      <xdr:spPr>
        <a:xfrm>
          <a:off x="9372111" y="1661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1" name="直線コネクタ 47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2" name="テキスト ボックス 47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3" name="直線コネクタ 47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74" name="テキスト ボックス 47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5" name="直線コネクタ 47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76" name="テキスト ボックス 47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77" name="直線コネクタ 47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78" name="テキスト ボックス 47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79" name="直線コネクタ 47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80" name="テキスト ボックス 47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1" name="直線コネクタ 48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82" name="テキスト ボックス 48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94862</xdr:rowOff>
    </xdr:from>
    <xdr:to>
      <xdr:col>23</xdr:col>
      <xdr:colOff>516889</xdr:colOff>
      <xdr:row>39</xdr:row>
      <xdr:rowOff>98878</xdr:rowOff>
    </xdr:to>
    <xdr:cxnSp macro="">
      <xdr:nvCxnSpPr>
        <xdr:cNvPr id="486" name="直線コネクタ 485"/>
        <xdr:cNvCxnSpPr/>
      </xdr:nvCxnSpPr>
      <xdr:spPr>
        <a:xfrm flipV="1">
          <a:off x="16317595" y="5238362"/>
          <a:ext cx="1269" cy="154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140801</xdr:rowOff>
    </xdr:from>
    <xdr:ext cx="249299" cy="259045"/>
    <xdr:sp macro="" textlink="">
      <xdr:nvSpPr>
        <xdr:cNvPr id="487" name="災害復旧事業費最小値テキスト"/>
        <xdr:cNvSpPr txBox="1"/>
      </xdr:nvSpPr>
      <xdr:spPr>
        <a:xfrm>
          <a:off x="16370300" y="6827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88" name="直線コネクタ 48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41539</xdr:rowOff>
    </xdr:from>
    <xdr:ext cx="534377" cy="259045"/>
    <xdr:sp macro="" textlink="">
      <xdr:nvSpPr>
        <xdr:cNvPr id="489" name="災害復旧事業費最大値テキスト"/>
        <xdr:cNvSpPr txBox="1"/>
      </xdr:nvSpPr>
      <xdr:spPr>
        <a:xfrm>
          <a:off x="16370300" y="50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30</xdr:row>
      <xdr:rowOff>94862</xdr:rowOff>
    </xdr:from>
    <xdr:to>
      <xdr:col>23</xdr:col>
      <xdr:colOff>606425</xdr:colOff>
      <xdr:row>30</xdr:row>
      <xdr:rowOff>94862</xdr:rowOff>
    </xdr:to>
    <xdr:cxnSp macro="">
      <xdr:nvCxnSpPr>
        <xdr:cNvPr id="490" name="直線コネクタ 489"/>
        <xdr:cNvCxnSpPr/>
      </xdr:nvCxnSpPr>
      <xdr:spPr>
        <a:xfrm>
          <a:off x="16230600" y="523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1" name="直線コネクタ 49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58252</xdr:rowOff>
    </xdr:from>
    <xdr:ext cx="378565" cy="259045"/>
    <xdr:sp macro="" textlink="">
      <xdr:nvSpPr>
        <xdr:cNvPr id="492" name="災害復旧事業費平均値テキスト"/>
        <xdr:cNvSpPr txBox="1"/>
      </xdr:nvSpPr>
      <xdr:spPr>
        <a:xfrm>
          <a:off x="16370300" y="6573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35375</xdr:rowOff>
    </xdr:from>
    <xdr:to>
      <xdr:col>23</xdr:col>
      <xdr:colOff>568325</xdr:colOff>
      <xdr:row>39</xdr:row>
      <xdr:rowOff>136975</xdr:rowOff>
    </xdr:to>
    <xdr:sp macro="" textlink="">
      <xdr:nvSpPr>
        <xdr:cNvPr id="493" name="フローチャート : 判断 492"/>
        <xdr:cNvSpPr/>
      </xdr:nvSpPr>
      <xdr:spPr>
        <a:xfrm>
          <a:off x="16268700" y="67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4" name="直線コネクタ 49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36861</xdr:rowOff>
    </xdr:from>
    <xdr:to>
      <xdr:col>22</xdr:col>
      <xdr:colOff>415925</xdr:colOff>
      <xdr:row>39</xdr:row>
      <xdr:rowOff>138461</xdr:rowOff>
    </xdr:to>
    <xdr:sp macro="" textlink="">
      <xdr:nvSpPr>
        <xdr:cNvPr id="495" name="フローチャート : 判断 494"/>
        <xdr:cNvSpPr/>
      </xdr:nvSpPr>
      <xdr:spPr>
        <a:xfrm>
          <a:off x="15430500" y="672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154988</xdr:rowOff>
    </xdr:from>
    <xdr:ext cx="378565" cy="259045"/>
    <xdr:sp macro="" textlink="">
      <xdr:nvSpPr>
        <xdr:cNvPr id="496" name="テキスト ボックス 495"/>
        <xdr:cNvSpPr txBox="1"/>
      </xdr:nvSpPr>
      <xdr:spPr>
        <a:xfrm>
          <a:off x="15292017" y="6498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497" name="直線コネクタ 49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36550</xdr:rowOff>
    </xdr:from>
    <xdr:to>
      <xdr:col>21</xdr:col>
      <xdr:colOff>212725</xdr:colOff>
      <xdr:row>39</xdr:row>
      <xdr:rowOff>138150</xdr:rowOff>
    </xdr:to>
    <xdr:sp macro="" textlink="">
      <xdr:nvSpPr>
        <xdr:cNvPr id="498" name="フローチャート : 判断 497"/>
        <xdr:cNvSpPr/>
      </xdr:nvSpPr>
      <xdr:spPr>
        <a:xfrm>
          <a:off x="14541500" y="67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154677</xdr:rowOff>
    </xdr:from>
    <xdr:ext cx="378565" cy="259045"/>
    <xdr:sp macro="" textlink="">
      <xdr:nvSpPr>
        <xdr:cNvPr id="499" name="テキスト ボックス 498"/>
        <xdr:cNvSpPr txBox="1"/>
      </xdr:nvSpPr>
      <xdr:spPr>
        <a:xfrm>
          <a:off x="14403017" y="6498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98878</xdr:rowOff>
    </xdr:from>
    <xdr:to>
      <xdr:col>19</xdr:col>
      <xdr:colOff>644525</xdr:colOff>
      <xdr:row>39</xdr:row>
      <xdr:rowOff>98878</xdr:rowOff>
    </xdr:to>
    <xdr:cxnSp macro="">
      <xdr:nvCxnSpPr>
        <xdr:cNvPr id="500" name="直線コネクタ 49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28387</xdr:rowOff>
    </xdr:from>
    <xdr:to>
      <xdr:col>20</xdr:col>
      <xdr:colOff>9525</xdr:colOff>
      <xdr:row>39</xdr:row>
      <xdr:rowOff>129987</xdr:rowOff>
    </xdr:to>
    <xdr:sp macro="" textlink="">
      <xdr:nvSpPr>
        <xdr:cNvPr id="501" name="フローチャート : 判断 500"/>
        <xdr:cNvSpPr/>
      </xdr:nvSpPr>
      <xdr:spPr>
        <a:xfrm>
          <a:off x="13652500" y="67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146514</xdr:rowOff>
    </xdr:from>
    <xdr:ext cx="469744" cy="259045"/>
    <xdr:sp macro="" textlink="">
      <xdr:nvSpPr>
        <xdr:cNvPr id="502" name="テキスト ボックス 501"/>
        <xdr:cNvSpPr txBox="1"/>
      </xdr:nvSpPr>
      <xdr:spPr>
        <a:xfrm>
          <a:off x="13468427" y="649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27374</xdr:rowOff>
    </xdr:from>
    <xdr:to>
      <xdr:col>18</xdr:col>
      <xdr:colOff>492125</xdr:colOff>
      <xdr:row>39</xdr:row>
      <xdr:rowOff>128974</xdr:rowOff>
    </xdr:to>
    <xdr:sp macro="" textlink="">
      <xdr:nvSpPr>
        <xdr:cNvPr id="503" name="フローチャート : 判断 502"/>
        <xdr:cNvSpPr/>
      </xdr:nvSpPr>
      <xdr:spPr>
        <a:xfrm>
          <a:off x="12763500" y="671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145501</xdr:rowOff>
    </xdr:from>
    <xdr:ext cx="469744" cy="259045"/>
    <xdr:sp macro="" textlink="">
      <xdr:nvSpPr>
        <xdr:cNvPr id="504" name="テキスト ボックス 503"/>
        <xdr:cNvSpPr txBox="1"/>
      </xdr:nvSpPr>
      <xdr:spPr>
        <a:xfrm>
          <a:off x="12579427" y="6489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0" name="円/楕円 50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13801</xdr:rowOff>
    </xdr:from>
    <xdr:ext cx="249299" cy="259045"/>
    <xdr:sp macro="" textlink="">
      <xdr:nvSpPr>
        <xdr:cNvPr id="511" name="災害復旧事業費該当値テキスト"/>
        <xdr:cNvSpPr txBox="1"/>
      </xdr:nvSpPr>
      <xdr:spPr>
        <a:xfrm>
          <a:off x="16370300" y="67003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2" name="円/楕円 51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3" name="テキスト ボックス 512"/>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4" name="円/楕円 51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5" name="テキスト ボックス 514"/>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16" name="円/楕円 51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17" name="テキスト ボックス 516"/>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48078</xdr:rowOff>
    </xdr:from>
    <xdr:to>
      <xdr:col>18</xdr:col>
      <xdr:colOff>492125</xdr:colOff>
      <xdr:row>39</xdr:row>
      <xdr:rowOff>149678</xdr:rowOff>
    </xdr:to>
    <xdr:sp macro="" textlink="">
      <xdr:nvSpPr>
        <xdr:cNvPr id="518" name="円/楕円 51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140805</xdr:rowOff>
    </xdr:from>
    <xdr:ext cx="249299" cy="259045"/>
    <xdr:sp macro="" textlink="">
      <xdr:nvSpPr>
        <xdr:cNvPr id="519" name="テキスト ボックス 518"/>
        <xdr:cNvSpPr txBox="1"/>
      </xdr:nvSpPr>
      <xdr:spPr>
        <a:xfrm>
          <a:off x="1268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4" name="テキスト ボックス 58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6" name="テキスト ボックス 58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88" name="テキスト ボックス 58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48813</xdr:rowOff>
    </xdr:from>
    <xdr:to>
      <xdr:col>23</xdr:col>
      <xdr:colOff>516889</xdr:colOff>
      <xdr:row>77</xdr:row>
      <xdr:rowOff>131471</xdr:rowOff>
    </xdr:to>
    <xdr:cxnSp macro="">
      <xdr:nvCxnSpPr>
        <xdr:cNvPr id="592" name="直線コネクタ 591"/>
        <xdr:cNvCxnSpPr/>
      </xdr:nvCxnSpPr>
      <xdr:spPr>
        <a:xfrm flipV="1">
          <a:off x="16317595" y="12221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135298</xdr:rowOff>
    </xdr:from>
    <xdr:ext cx="534377" cy="259045"/>
    <xdr:sp macro="" textlink="">
      <xdr:nvSpPr>
        <xdr:cNvPr id="593" name="公債費最小値テキスト"/>
        <xdr:cNvSpPr txBox="1"/>
      </xdr:nvSpPr>
      <xdr:spPr>
        <a:xfrm>
          <a:off x="16370300" y="1333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77</xdr:row>
      <xdr:rowOff>131471</xdr:rowOff>
    </xdr:from>
    <xdr:to>
      <xdr:col>23</xdr:col>
      <xdr:colOff>606425</xdr:colOff>
      <xdr:row>77</xdr:row>
      <xdr:rowOff>131471</xdr:rowOff>
    </xdr:to>
    <xdr:cxnSp macro="">
      <xdr:nvCxnSpPr>
        <xdr:cNvPr id="594" name="直線コネクタ 593"/>
        <xdr:cNvCxnSpPr/>
      </xdr:nvCxnSpPr>
      <xdr:spPr>
        <a:xfrm>
          <a:off x="16230600" y="1333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166940</xdr:rowOff>
    </xdr:from>
    <xdr:ext cx="534377" cy="259045"/>
    <xdr:sp macro="" textlink="">
      <xdr:nvSpPr>
        <xdr:cNvPr id="595" name="公債費最大値テキスト"/>
        <xdr:cNvSpPr txBox="1"/>
      </xdr:nvSpPr>
      <xdr:spPr>
        <a:xfrm>
          <a:off x="16370300" y="1199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71</xdr:row>
      <xdr:rowOff>48813</xdr:rowOff>
    </xdr:from>
    <xdr:to>
      <xdr:col>23</xdr:col>
      <xdr:colOff>606425</xdr:colOff>
      <xdr:row>71</xdr:row>
      <xdr:rowOff>48813</xdr:rowOff>
    </xdr:to>
    <xdr:cxnSp macro="">
      <xdr:nvCxnSpPr>
        <xdr:cNvPr id="596" name="直線コネクタ 595"/>
        <xdr:cNvCxnSpPr/>
      </xdr:nvCxnSpPr>
      <xdr:spPr>
        <a:xfrm>
          <a:off x="16230600" y="1222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26467</xdr:rowOff>
    </xdr:from>
    <xdr:to>
      <xdr:col>23</xdr:col>
      <xdr:colOff>517525</xdr:colOff>
      <xdr:row>75</xdr:row>
      <xdr:rowOff>40145</xdr:rowOff>
    </xdr:to>
    <xdr:cxnSp macro="">
      <xdr:nvCxnSpPr>
        <xdr:cNvPr id="597" name="直線コネクタ 596"/>
        <xdr:cNvCxnSpPr/>
      </xdr:nvCxnSpPr>
      <xdr:spPr>
        <a:xfrm flipV="1">
          <a:off x="15481300" y="12885217"/>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122178</xdr:rowOff>
    </xdr:from>
    <xdr:ext cx="534377" cy="259045"/>
    <xdr:sp macro="" textlink="">
      <xdr:nvSpPr>
        <xdr:cNvPr id="598" name="公債費平均値テキスト"/>
        <xdr:cNvSpPr txBox="1"/>
      </xdr:nvSpPr>
      <xdr:spPr>
        <a:xfrm>
          <a:off x="16370300" y="12638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99301</xdr:rowOff>
    </xdr:from>
    <xdr:to>
      <xdr:col>23</xdr:col>
      <xdr:colOff>568325</xdr:colOff>
      <xdr:row>75</xdr:row>
      <xdr:rowOff>29451</xdr:rowOff>
    </xdr:to>
    <xdr:sp macro="" textlink="">
      <xdr:nvSpPr>
        <xdr:cNvPr id="599" name="フローチャート : 判断 598"/>
        <xdr:cNvSpPr/>
      </xdr:nvSpPr>
      <xdr:spPr>
        <a:xfrm>
          <a:off x="16268700" y="12786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165665</xdr:rowOff>
    </xdr:from>
    <xdr:to>
      <xdr:col>22</xdr:col>
      <xdr:colOff>365125</xdr:colOff>
      <xdr:row>75</xdr:row>
      <xdr:rowOff>40145</xdr:rowOff>
    </xdr:to>
    <xdr:cxnSp macro="">
      <xdr:nvCxnSpPr>
        <xdr:cNvPr id="600" name="直線コネクタ 599"/>
        <xdr:cNvCxnSpPr/>
      </xdr:nvCxnSpPr>
      <xdr:spPr>
        <a:xfrm>
          <a:off x="14592300" y="12852965"/>
          <a:ext cx="889000" cy="4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116770</xdr:rowOff>
    </xdr:from>
    <xdr:to>
      <xdr:col>22</xdr:col>
      <xdr:colOff>415925</xdr:colOff>
      <xdr:row>75</xdr:row>
      <xdr:rowOff>46920</xdr:rowOff>
    </xdr:to>
    <xdr:sp macro="" textlink="">
      <xdr:nvSpPr>
        <xdr:cNvPr id="601" name="フローチャート : 判断 600"/>
        <xdr:cNvSpPr/>
      </xdr:nvSpPr>
      <xdr:spPr>
        <a:xfrm>
          <a:off x="15430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63447</xdr:rowOff>
    </xdr:from>
    <xdr:ext cx="534377" cy="259045"/>
    <xdr:sp macro="" textlink="">
      <xdr:nvSpPr>
        <xdr:cNvPr id="602" name="テキスト ボックス 601"/>
        <xdr:cNvSpPr txBox="1"/>
      </xdr:nvSpPr>
      <xdr:spPr>
        <a:xfrm>
          <a:off x="15214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165665</xdr:rowOff>
    </xdr:from>
    <xdr:to>
      <xdr:col>21</xdr:col>
      <xdr:colOff>161925</xdr:colOff>
      <xdr:row>74</xdr:row>
      <xdr:rowOff>166236</xdr:rowOff>
    </xdr:to>
    <xdr:cxnSp macro="">
      <xdr:nvCxnSpPr>
        <xdr:cNvPr id="603" name="直線コネクタ 602"/>
        <xdr:cNvCxnSpPr/>
      </xdr:nvCxnSpPr>
      <xdr:spPr>
        <a:xfrm flipV="1">
          <a:off x="13703300" y="1285296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106255</xdr:rowOff>
    </xdr:from>
    <xdr:to>
      <xdr:col>21</xdr:col>
      <xdr:colOff>212725</xdr:colOff>
      <xdr:row>75</xdr:row>
      <xdr:rowOff>36405</xdr:rowOff>
    </xdr:to>
    <xdr:sp macro="" textlink="">
      <xdr:nvSpPr>
        <xdr:cNvPr id="604" name="フローチャート : 判断 603"/>
        <xdr:cNvSpPr/>
      </xdr:nvSpPr>
      <xdr:spPr>
        <a:xfrm>
          <a:off x="14541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52932</xdr:rowOff>
    </xdr:from>
    <xdr:ext cx="534377" cy="259045"/>
    <xdr:sp macro="" textlink="">
      <xdr:nvSpPr>
        <xdr:cNvPr id="605" name="テキスト ボックス 604"/>
        <xdr:cNvSpPr txBox="1"/>
      </xdr:nvSpPr>
      <xdr:spPr>
        <a:xfrm>
          <a:off x="14325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163360</xdr:rowOff>
    </xdr:from>
    <xdr:to>
      <xdr:col>19</xdr:col>
      <xdr:colOff>644525</xdr:colOff>
      <xdr:row>74</xdr:row>
      <xdr:rowOff>166236</xdr:rowOff>
    </xdr:to>
    <xdr:cxnSp macro="">
      <xdr:nvCxnSpPr>
        <xdr:cNvPr id="606" name="直線コネクタ 605"/>
        <xdr:cNvCxnSpPr/>
      </xdr:nvCxnSpPr>
      <xdr:spPr>
        <a:xfrm>
          <a:off x="12814300" y="12850660"/>
          <a:ext cx="8890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110351</xdr:rowOff>
    </xdr:from>
    <xdr:to>
      <xdr:col>20</xdr:col>
      <xdr:colOff>9525</xdr:colOff>
      <xdr:row>75</xdr:row>
      <xdr:rowOff>40501</xdr:rowOff>
    </xdr:to>
    <xdr:sp macro="" textlink="">
      <xdr:nvSpPr>
        <xdr:cNvPr id="607" name="フローチャート : 判断 606"/>
        <xdr:cNvSpPr/>
      </xdr:nvSpPr>
      <xdr:spPr>
        <a:xfrm>
          <a:off x="13652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57028</xdr:rowOff>
    </xdr:from>
    <xdr:ext cx="534377" cy="259045"/>
    <xdr:sp macro="" textlink="">
      <xdr:nvSpPr>
        <xdr:cNvPr id="608" name="テキスト ボックス 607"/>
        <xdr:cNvSpPr txBox="1"/>
      </xdr:nvSpPr>
      <xdr:spPr>
        <a:xfrm>
          <a:off x="13436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89738</xdr:rowOff>
    </xdr:from>
    <xdr:to>
      <xdr:col>18</xdr:col>
      <xdr:colOff>492125</xdr:colOff>
      <xdr:row>75</xdr:row>
      <xdr:rowOff>19888</xdr:rowOff>
    </xdr:to>
    <xdr:sp macro="" textlink="">
      <xdr:nvSpPr>
        <xdr:cNvPr id="609" name="フローチャート : 判断 608"/>
        <xdr:cNvSpPr/>
      </xdr:nvSpPr>
      <xdr:spPr>
        <a:xfrm>
          <a:off x="12763500" y="1277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36415</xdr:rowOff>
    </xdr:from>
    <xdr:ext cx="534377" cy="259045"/>
    <xdr:sp macro="" textlink="">
      <xdr:nvSpPr>
        <xdr:cNvPr id="610" name="テキスト ボックス 609"/>
        <xdr:cNvSpPr txBox="1"/>
      </xdr:nvSpPr>
      <xdr:spPr>
        <a:xfrm>
          <a:off x="12547111" y="1255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147117</xdr:rowOff>
    </xdr:from>
    <xdr:to>
      <xdr:col>23</xdr:col>
      <xdr:colOff>568325</xdr:colOff>
      <xdr:row>75</xdr:row>
      <xdr:rowOff>77267</xdr:rowOff>
    </xdr:to>
    <xdr:sp macro="" textlink="">
      <xdr:nvSpPr>
        <xdr:cNvPr id="616" name="円/楕円 615"/>
        <xdr:cNvSpPr/>
      </xdr:nvSpPr>
      <xdr:spPr>
        <a:xfrm>
          <a:off x="16268700" y="1283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125544</xdr:rowOff>
    </xdr:from>
    <xdr:ext cx="534377" cy="259045"/>
    <xdr:sp macro="" textlink="">
      <xdr:nvSpPr>
        <xdr:cNvPr id="617" name="公債費該当値テキスト"/>
        <xdr:cNvSpPr txBox="1"/>
      </xdr:nvSpPr>
      <xdr:spPr>
        <a:xfrm>
          <a:off x="16370300" y="128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160795</xdr:rowOff>
    </xdr:from>
    <xdr:to>
      <xdr:col>22</xdr:col>
      <xdr:colOff>415925</xdr:colOff>
      <xdr:row>75</xdr:row>
      <xdr:rowOff>90945</xdr:rowOff>
    </xdr:to>
    <xdr:sp macro="" textlink="">
      <xdr:nvSpPr>
        <xdr:cNvPr id="618" name="円/楕円 617"/>
        <xdr:cNvSpPr/>
      </xdr:nvSpPr>
      <xdr:spPr>
        <a:xfrm>
          <a:off x="15430500" y="128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82072</xdr:rowOff>
    </xdr:from>
    <xdr:ext cx="534377" cy="259045"/>
    <xdr:sp macro="" textlink="">
      <xdr:nvSpPr>
        <xdr:cNvPr id="619" name="テキスト ボックス 618"/>
        <xdr:cNvSpPr txBox="1"/>
      </xdr:nvSpPr>
      <xdr:spPr>
        <a:xfrm>
          <a:off x="15214111" y="129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114865</xdr:rowOff>
    </xdr:from>
    <xdr:to>
      <xdr:col>21</xdr:col>
      <xdr:colOff>212725</xdr:colOff>
      <xdr:row>75</xdr:row>
      <xdr:rowOff>45015</xdr:rowOff>
    </xdr:to>
    <xdr:sp macro="" textlink="">
      <xdr:nvSpPr>
        <xdr:cNvPr id="620" name="円/楕円 619"/>
        <xdr:cNvSpPr/>
      </xdr:nvSpPr>
      <xdr:spPr>
        <a:xfrm>
          <a:off x="14541500" y="128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36142</xdr:rowOff>
    </xdr:from>
    <xdr:ext cx="534377" cy="259045"/>
    <xdr:sp macro="" textlink="">
      <xdr:nvSpPr>
        <xdr:cNvPr id="621" name="テキスト ボックス 620"/>
        <xdr:cNvSpPr txBox="1"/>
      </xdr:nvSpPr>
      <xdr:spPr>
        <a:xfrm>
          <a:off x="14325111" y="1289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115436</xdr:rowOff>
    </xdr:from>
    <xdr:to>
      <xdr:col>20</xdr:col>
      <xdr:colOff>9525</xdr:colOff>
      <xdr:row>75</xdr:row>
      <xdr:rowOff>45586</xdr:rowOff>
    </xdr:to>
    <xdr:sp macro="" textlink="">
      <xdr:nvSpPr>
        <xdr:cNvPr id="622" name="円/楕円 621"/>
        <xdr:cNvSpPr/>
      </xdr:nvSpPr>
      <xdr:spPr>
        <a:xfrm>
          <a:off x="13652500" y="1280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36713</xdr:rowOff>
    </xdr:from>
    <xdr:ext cx="534377" cy="259045"/>
    <xdr:sp macro="" textlink="">
      <xdr:nvSpPr>
        <xdr:cNvPr id="623" name="テキスト ボックス 622"/>
        <xdr:cNvSpPr txBox="1"/>
      </xdr:nvSpPr>
      <xdr:spPr>
        <a:xfrm>
          <a:off x="13436111" y="1289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112560</xdr:rowOff>
    </xdr:from>
    <xdr:to>
      <xdr:col>18</xdr:col>
      <xdr:colOff>492125</xdr:colOff>
      <xdr:row>75</xdr:row>
      <xdr:rowOff>42710</xdr:rowOff>
    </xdr:to>
    <xdr:sp macro="" textlink="">
      <xdr:nvSpPr>
        <xdr:cNvPr id="624" name="円/楕円 623"/>
        <xdr:cNvSpPr/>
      </xdr:nvSpPr>
      <xdr:spPr>
        <a:xfrm>
          <a:off x="12763500" y="127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33837</xdr:rowOff>
    </xdr:from>
    <xdr:ext cx="534377" cy="259045"/>
    <xdr:sp macro="" textlink="">
      <xdr:nvSpPr>
        <xdr:cNvPr id="625" name="テキスト ボックス 624"/>
        <xdr:cNvSpPr txBox="1"/>
      </xdr:nvSpPr>
      <xdr:spPr>
        <a:xfrm>
          <a:off x="12547111" y="1289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6" name="直線コネクタ 63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7" name="テキスト ボックス 63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8" name="直線コネクタ 63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9" name="テキスト ボックス 63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0" name="直線コネクタ 63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1" name="テキスト ボックス 64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2" name="直線コネクタ 64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3" name="テキスト ボックス 64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4" name="直線コネクタ 64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5" name="テキスト ボックス 64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6" name="直線コネクタ 64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7" name="テキスト ボックス 64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34106</xdr:rowOff>
    </xdr:from>
    <xdr:to>
      <xdr:col>23</xdr:col>
      <xdr:colOff>516889</xdr:colOff>
      <xdr:row>99</xdr:row>
      <xdr:rowOff>98003</xdr:rowOff>
    </xdr:to>
    <xdr:cxnSp macro="">
      <xdr:nvCxnSpPr>
        <xdr:cNvPr id="651" name="直線コネクタ 650"/>
        <xdr:cNvCxnSpPr/>
      </xdr:nvCxnSpPr>
      <xdr:spPr>
        <a:xfrm flipV="1">
          <a:off x="16317595" y="15464606"/>
          <a:ext cx="1269" cy="1606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110248</xdr:rowOff>
    </xdr:from>
    <xdr:ext cx="378565" cy="259045"/>
    <xdr:sp macro="" textlink="">
      <xdr:nvSpPr>
        <xdr:cNvPr id="652" name="積立金最小値テキスト"/>
        <xdr:cNvSpPr txBox="1"/>
      </xdr:nvSpPr>
      <xdr:spPr>
        <a:xfrm>
          <a:off x="16370300" y="170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99</xdr:row>
      <xdr:rowOff>98003</xdr:rowOff>
    </xdr:from>
    <xdr:to>
      <xdr:col>23</xdr:col>
      <xdr:colOff>606425</xdr:colOff>
      <xdr:row>99</xdr:row>
      <xdr:rowOff>98003</xdr:rowOff>
    </xdr:to>
    <xdr:cxnSp macro="">
      <xdr:nvCxnSpPr>
        <xdr:cNvPr id="653" name="直線コネクタ 652"/>
        <xdr:cNvCxnSpPr/>
      </xdr:nvCxnSpPr>
      <xdr:spPr>
        <a:xfrm>
          <a:off x="16230600" y="1707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152233</xdr:rowOff>
    </xdr:from>
    <xdr:ext cx="599010" cy="259045"/>
    <xdr:sp macro="" textlink="">
      <xdr:nvSpPr>
        <xdr:cNvPr id="654" name="積立金最大値テキスト"/>
        <xdr:cNvSpPr txBox="1"/>
      </xdr:nvSpPr>
      <xdr:spPr>
        <a:xfrm>
          <a:off x="16370300" y="1523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492,334</a:t>
          </a:r>
          <a:endParaRPr kumimoji="1" lang="ja-JP" altLang="en-US" sz="1000" b="1">
            <a:latin typeface="ＭＳ Ｐゴシック"/>
          </a:endParaRPr>
        </a:p>
      </xdr:txBody>
    </xdr:sp>
    <xdr:clientData/>
  </xdr:oneCellAnchor>
  <xdr:twoCellAnchor>
    <xdr:from>
      <xdr:col>23</xdr:col>
      <xdr:colOff>428625</xdr:colOff>
      <xdr:row>90</xdr:row>
      <xdr:rowOff>34106</xdr:rowOff>
    </xdr:from>
    <xdr:to>
      <xdr:col>23</xdr:col>
      <xdr:colOff>606425</xdr:colOff>
      <xdr:row>90</xdr:row>
      <xdr:rowOff>34106</xdr:rowOff>
    </xdr:to>
    <xdr:cxnSp macro="">
      <xdr:nvCxnSpPr>
        <xdr:cNvPr id="655" name="直線コネクタ 654"/>
        <xdr:cNvCxnSpPr/>
      </xdr:nvCxnSpPr>
      <xdr:spPr>
        <a:xfrm>
          <a:off x="16230600" y="1546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59722</xdr:rowOff>
    </xdr:from>
    <xdr:to>
      <xdr:col>23</xdr:col>
      <xdr:colOff>517525</xdr:colOff>
      <xdr:row>99</xdr:row>
      <xdr:rowOff>98003</xdr:rowOff>
    </xdr:to>
    <xdr:cxnSp macro="">
      <xdr:nvCxnSpPr>
        <xdr:cNvPr id="656" name="直線コネクタ 655"/>
        <xdr:cNvCxnSpPr/>
      </xdr:nvCxnSpPr>
      <xdr:spPr>
        <a:xfrm>
          <a:off x="15481300" y="17033272"/>
          <a:ext cx="838200" cy="3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27698</xdr:rowOff>
    </xdr:from>
    <xdr:ext cx="534377" cy="259045"/>
    <xdr:sp macro="" textlink="">
      <xdr:nvSpPr>
        <xdr:cNvPr id="657" name="積立金平均値テキスト"/>
        <xdr:cNvSpPr txBox="1"/>
      </xdr:nvSpPr>
      <xdr:spPr>
        <a:xfrm>
          <a:off x="16370300" y="16829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4821</xdr:rowOff>
    </xdr:from>
    <xdr:to>
      <xdr:col>23</xdr:col>
      <xdr:colOff>568325</xdr:colOff>
      <xdr:row>99</xdr:row>
      <xdr:rowOff>106421</xdr:rowOff>
    </xdr:to>
    <xdr:sp macro="" textlink="">
      <xdr:nvSpPr>
        <xdr:cNvPr id="658" name="フローチャート : 判断 657"/>
        <xdr:cNvSpPr/>
      </xdr:nvSpPr>
      <xdr:spPr>
        <a:xfrm>
          <a:off x="16268700" y="169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59722</xdr:rowOff>
    </xdr:from>
    <xdr:to>
      <xdr:col>22</xdr:col>
      <xdr:colOff>365125</xdr:colOff>
      <xdr:row>99</xdr:row>
      <xdr:rowOff>94979</xdr:rowOff>
    </xdr:to>
    <xdr:cxnSp macro="">
      <xdr:nvCxnSpPr>
        <xdr:cNvPr id="659" name="直線コネクタ 658"/>
        <xdr:cNvCxnSpPr/>
      </xdr:nvCxnSpPr>
      <xdr:spPr>
        <a:xfrm flipV="1">
          <a:off x="14592300" y="17033272"/>
          <a:ext cx="889000" cy="3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99</xdr:row>
      <xdr:rowOff>14918</xdr:rowOff>
    </xdr:from>
    <xdr:to>
      <xdr:col>22</xdr:col>
      <xdr:colOff>415925</xdr:colOff>
      <xdr:row>99</xdr:row>
      <xdr:rowOff>116518</xdr:rowOff>
    </xdr:to>
    <xdr:sp macro="" textlink="">
      <xdr:nvSpPr>
        <xdr:cNvPr id="660" name="フローチャート : 判断 659"/>
        <xdr:cNvSpPr/>
      </xdr:nvSpPr>
      <xdr:spPr>
        <a:xfrm>
          <a:off x="15430500" y="1698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107645</xdr:rowOff>
    </xdr:from>
    <xdr:ext cx="534377" cy="259045"/>
    <xdr:sp macro="" textlink="">
      <xdr:nvSpPr>
        <xdr:cNvPr id="661" name="テキスト ボックス 660"/>
        <xdr:cNvSpPr txBox="1"/>
      </xdr:nvSpPr>
      <xdr:spPr>
        <a:xfrm>
          <a:off x="15214111" y="1708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94244</xdr:rowOff>
    </xdr:from>
    <xdr:to>
      <xdr:col>21</xdr:col>
      <xdr:colOff>161925</xdr:colOff>
      <xdr:row>99</xdr:row>
      <xdr:rowOff>94979</xdr:rowOff>
    </xdr:to>
    <xdr:cxnSp macro="">
      <xdr:nvCxnSpPr>
        <xdr:cNvPr id="662" name="直線コネクタ 661"/>
        <xdr:cNvCxnSpPr/>
      </xdr:nvCxnSpPr>
      <xdr:spPr>
        <a:xfrm>
          <a:off x="13703300" y="17067794"/>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7489</xdr:rowOff>
    </xdr:from>
    <xdr:to>
      <xdr:col>21</xdr:col>
      <xdr:colOff>212725</xdr:colOff>
      <xdr:row>99</xdr:row>
      <xdr:rowOff>109089</xdr:rowOff>
    </xdr:to>
    <xdr:sp macro="" textlink="">
      <xdr:nvSpPr>
        <xdr:cNvPr id="663" name="フローチャート : 判断 662"/>
        <xdr:cNvSpPr/>
      </xdr:nvSpPr>
      <xdr:spPr>
        <a:xfrm>
          <a:off x="14541500" y="169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125616</xdr:rowOff>
    </xdr:from>
    <xdr:ext cx="534377" cy="259045"/>
    <xdr:sp macro="" textlink="">
      <xdr:nvSpPr>
        <xdr:cNvPr id="664" name="テキスト ボックス 663"/>
        <xdr:cNvSpPr txBox="1"/>
      </xdr:nvSpPr>
      <xdr:spPr>
        <a:xfrm>
          <a:off x="14325111" y="167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94244</xdr:rowOff>
    </xdr:from>
    <xdr:to>
      <xdr:col>19</xdr:col>
      <xdr:colOff>644525</xdr:colOff>
      <xdr:row>99</xdr:row>
      <xdr:rowOff>98434</xdr:rowOff>
    </xdr:to>
    <xdr:cxnSp macro="">
      <xdr:nvCxnSpPr>
        <xdr:cNvPr id="665" name="直線コネクタ 664"/>
        <xdr:cNvCxnSpPr/>
      </xdr:nvCxnSpPr>
      <xdr:spPr>
        <a:xfrm flipV="1">
          <a:off x="12814300" y="17067794"/>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17669</xdr:rowOff>
    </xdr:from>
    <xdr:to>
      <xdr:col>20</xdr:col>
      <xdr:colOff>9525</xdr:colOff>
      <xdr:row>99</xdr:row>
      <xdr:rowOff>119269</xdr:rowOff>
    </xdr:to>
    <xdr:sp macro="" textlink="">
      <xdr:nvSpPr>
        <xdr:cNvPr id="666" name="フローチャート : 判断 665"/>
        <xdr:cNvSpPr/>
      </xdr:nvSpPr>
      <xdr:spPr>
        <a:xfrm>
          <a:off x="13652500" y="1699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135796</xdr:rowOff>
    </xdr:from>
    <xdr:ext cx="469744" cy="259045"/>
    <xdr:sp macro="" textlink="">
      <xdr:nvSpPr>
        <xdr:cNvPr id="667" name="テキスト ボックス 666"/>
        <xdr:cNvSpPr txBox="1"/>
      </xdr:nvSpPr>
      <xdr:spPr>
        <a:xfrm>
          <a:off x="13468427" y="1676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13889</xdr:rowOff>
    </xdr:from>
    <xdr:to>
      <xdr:col>18</xdr:col>
      <xdr:colOff>492125</xdr:colOff>
      <xdr:row>99</xdr:row>
      <xdr:rowOff>115489</xdr:rowOff>
    </xdr:to>
    <xdr:sp macro="" textlink="">
      <xdr:nvSpPr>
        <xdr:cNvPr id="668" name="フローチャート : 判断 667"/>
        <xdr:cNvSpPr/>
      </xdr:nvSpPr>
      <xdr:spPr>
        <a:xfrm>
          <a:off x="12763500" y="169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132016</xdr:rowOff>
    </xdr:from>
    <xdr:ext cx="534377" cy="259045"/>
    <xdr:sp macro="" textlink="">
      <xdr:nvSpPr>
        <xdr:cNvPr id="669" name="テキスト ボックス 668"/>
        <xdr:cNvSpPr txBox="1"/>
      </xdr:nvSpPr>
      <xdr:spPr>
        <a:xfrm>
          <a:off x="12547111" y="167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47203</xdr:rowOff>
    </xdr:from>
    <xdr:to>
      <xdr:col>23</xdr:col>
      <xdr:colOff>568325</xdr:colOff>
      <xdr:row>99</xdr:row>
      <xdr:rowOff>148803</xdr:rowOff>
    </xdr:to>
    <xdr:sp macro="" textlink="">
      <xdr:nvSpPr>
        <xdr:cNvPr id="675" name="円/楕円 674"/>
        <xdr:cNvSpPr/>
      </xdr:nvSpPr>
      <xdr:spPr>
        <a:xfrm>
          <a:off x="16268700" y="1702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154698</xdr:rowOff>
    </xdr:from>
    <xdr:ext cx="378565" cy="259045"/>
    <xdr:sp macro="" textlink="">
      <xdr:nvSpPr>
        <xdr:cNvPr id="676" name="積立金該当値テキスト"/>
        <xdr:cNvSpPr txBox="1"/>
      </xdr:nvSpPr>
      <xdr:spPr>
        <a:xfrm>
          <a:off x="16370300" y="169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8922</xdr:rowOff>
    </xdr:from>
    <xdr:to>
      <xdr:col>22</xdr:col>
      <xdr:colOff>415925</xdr:colOff>
      <xdr:row>99</xdr:row>
      <xdr:rowOff>110522</xdr:rowOff>
    </xdr:to>
    <xdr:sp macro="" textlink="">
      <xdr:nvSpPr>
        <xdr:cNvPr id="677" name="円/楕円 676"/>
        <xdr:cNvSpPr/>
      </xdr:nvSpPr>
      <xdr:spPr>
        <a:xfrm>
          <a:off x="15430500" y="169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127049</xdr:rowOff>
    </xdr:from>
    <xdr:ext cx="534377" cy="259045"/>
    <xdr:sp macro="" textlink="">
      <xdr:nvSpPr>
        <xdr:cNvPr id="678" name="テキスト ボックス 677"/>
        <xdr:cNvSpPr txBox="1"/>
      </xdr:nvSpPr>
      <xdr:spPr>
        <a:xfrm>
          <a:off x="15214111" y="1675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44179</xdr:rowOff>
    </xdr:from>
    <xdr:to>
      <xdr:col>21</xdr:col>
      <xdr:colOff>212725</xdr:colOff>
      <xdr:row>99</xdr:row>
      <xdr:rowOff>145779</xdr:rowOff>
    </xdr:to>
    <xdr:sp macro="" textlink="">
      <xdr:nvSpPr>
        <xdr:cNvPr id="679" name="円/楕円 678"/>
        <xdr:cNvSpPr/>
      </xdr:nvSpPr>
      <xdr:spPr>
        <a:xfrm>
          <a:off x="14541500" y="170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136906</xdr:rowOff>
    </xdr:from>
    <xdr:ext cx="469744" cy="259045"/>
    <xdr:sp macro="" textlink="">
      <xdr:nvSpPr>
        <xdr:cNvPr id="680" name="テキスト ボックス 679"/>
        <xdr:cNvSpPr txBox="1"/>
      </xdr:nvSpPr>
      <xdr:spPr>
        <a:xfrm>
          <a:off x="14357427" y="17110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43444</xdr:rowOff>
    </xdr:from>
    <xdr:to>
      <xdr:col>20</xdr:col>
      <xdr:colOff>9525</xdr:colOff>
      <xdr:row>99</xdr:row>
      <xdr:rowOff>145044</xdr:rowOff>
    </xdr:to>
    <xdr:sp macro="" textlink="">
      <xdr:nvSpPr>
        <xdr:cNvPr id="681" name="円/楕円 680"/>
        <xdr:cNvSpPr/>
      </xdr:nvSpPr>
      <xdr:spPr>
        <a:xfrm>
          <a:off x="13652500" y="1701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136171</xdr:rowOff>
    </xdr:from>
    <xdr:ext cx="469744" cy="259045"/>
    <xdr:sp macro="" textlink="">
      <xdr:nvSpPr>
        <xdr:cNvPr id="682" name="テキスト ボックス 681"/>
        <xdr:cNvSpPr txBox="1"/>
      </xdr:nvSpPr>
      <xdr:spPr>
        <a:xfrm>
          <a:off x="13468427" y="1710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47634</xdr:rowOff>
    </xdr:from>
    <xdr:to>
      <xdr:col>18</xdr:col>
      <xdr:colOff>492125</xdr:colOff>
      <xdr:row>99</xdr:row>
      <xdr:rowOff>149234</xdr:rowOff>
    </xdr:to>
    <xdr:sp macro="" textlink="">
      <xdr:nvSpPr>
        <xdr:cNvPr id="683" name="円/楕円 682"/>
        <xdr:cNvSpPr/>
      </xdr:nvSpPr>
      <xdr:spPr>
        <a:xfrm>
          <a:off x="12763500" y="170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140361</xdr:rowOff>
    </xdr:from>
    <xdr:ext cx="378565" cy="259045"/>
    <xdr:sp macro="" textlink="">
      <xdr:nvSpPr>
        <xdr:cNvPr id="684" name="テキスト ボックス 683"/>
        <xdr:cNvSpPr txBox="1"/>
      </xdr:nvSpPr>
      <xdr:spPr>
        <a:xfrm>
          <a:off x="12625017" y="17113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30625</xdr:rowOff>
    </xdr:from>
    <xdr:to>
      <xdr:col>32</xdr:col>
      <xdr:colOff>186689</xdr:colOff>
      <xdr:row>39</xdr:row>
      <xdr:rowOff>98878</xdr:rowOff>
    </xdr:to>
    <xdr:cxnSp macro="">
      <xdr:nvCxnSpPr>
        <xdr:cNvPr id="710" name="直線コネクタ 709"/>
        <xdr:cNvCxnSpPr/>
      </xdr:nvCxnSpPr>
      <xdr:spPr>
        <a:xfrm flipV="1">
          <a:off x="22159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148752</xdr:rowOff>
    </xdr:from>
    <xdr:ext cx="534377" cy="259045"/>
    <xdr:sp macro="" textlink="">
      <xdr:nvSpPr>
        <xdr:cNvPr id="713" name="投資及び出資金最大値テキスト"/>
        <xdr:cNvSpPr txBox="1"/>
      </xdr:nvSpPr>
      <xdr:spPr>
        <a:xfrm>
          <a:off x="22212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14,802</a:t>
          </a:r>
          <a:endParaRPr kumimoji="1" lang="ja-JP" altLang="en-US" sz="1000" b="1">
            <a:latin typeface="ＭＳ Ｐゴシック"/>
          </a:endParaRPr>
        </a:p>
      </xdr:txBody>
    </xdr:sp>
    <xdr:clientData/>
  </xdr:oneCellAnchor>
  <xdr:twoCellAnchor>
    <xdr:from>
      <xdr:col>32</xdr:col>
      <xdr:colOff>98425</xdr:colOff>
      <xdr:row>30</xdr:row>
      <xdr:rowOff>30625</xdr:rowOff>
    </xdr:from>
    <xdr:to>
      <xdr:col>32</xdr:col>
      <xdr:colOff>276225</xdr:colOff>
      <xdr:row>30</xdr:row>
      <xdr:rowOff>30625</xdr:rowOff>
    </xdr:to>
    <xdr:cxnSp macro="">
      <xdr:nvCxnSpPr>
        <xdr:cNvPr id="714" name="直線コネクタ 713"/>
        <xdr:cNvCxnSpPr/>
      </xdr:nvCxnSpPr>
      <xdr:spPr>
        <a:xfrm>
          <a:off x="22072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83530</xdr:rowOff>
    </xdr:from>
    <xdr:to>
      <xdr:col>32</xdr:col>
      <xdr:colOff>187325</xdr:colOff>
      <xdr:row>39</xdr:row>
      <xdr:rowOff>94960</xdr:rowOff>
    </xdr:to>
    <xdr:cxnSp macro="">
      <xdr:nvCxnSpPr>
        <xdr:cNvPr id="715" name="直線コネクタ 714"/>
        <xdr:cNvCxnSpPr/>
      </xdr:nvCxnSpPr>
      <xdr:spPr>
        <a:xfrm>
          <a:off x="21323300" y="677008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134419</xdr:rowOff>
    </xdr:from>
    <xdr:ext cx="378565" cy="259045"/>
    <xdr:sp macro="" textlink="">
      <xdr:nvSpPr>
        <xdr:cNvPr id="716" name="投資及び出資金平均値テキスト"/>
        <xdr:cNvSpPr txBox="1"/>
      </xdr:nvSpPr>
      <xdr:spPr>
        <a:xfrm>
          <a:off x="22212300" y="647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111542</xdr:rowOff>
    </xdr:from>
    <xdr:to>
      <xdr:col>32</xdr:col>
      <xdr:colOff>238125</xdr:colOff>
      <xdr:row>39</xdr:row>
      <xdr:rowOff>41692</xdr:rowOff>
    </xdr:to>
    <xdr:sp macro="" textlink="">
      <xdr:nvSpPr>
        <xdr:cNvPr id="717" name="フローチャート : 判断 716"/>
        <xdr:cNvSpPr/>
      </xdr:nvSpPr>
      <xdr:spPr>
        <a:xfrm>
          <a:off x="22110700" y="662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64153</xdr:rowOff>
    </xdr:from>
    <xdr:to>
      <xdr:col>31</xdr:col>
      <xdr:colOff>34925</xdr:colOff>
      <xdr:row>39</xdr:row>
      <xdr:rowOff>83530</xdr:rowOff>
    </xdr:to>
    <xdr:cxnSp macro="">
      <xdr:nvCxnSpPr>
        <xdr:cNvPr id="718" name="直線コネクタ 717"/>
        <xdr:cNvCxnSpPr/>
      </xdr:nvCxnSpPr>
      <xdr:spPr>
        <a:xfrm>
          <a:off x="20434300" y="6750703"/>
          <a:ext cx="889000" cy="1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106535</xdr:rowOff>
    </xdr:from>
    <xdr:to>
      <xdr:col>31</xdr:col>
      <xdr:colOff>85725</xdr:colOff>
      <xdr:row>39</xdr:row>
      <xdr:rowOff>36685</xdr:rowOff>
    </xdr:to>
    <xdr:sp macro="" textlink="">
      <xdr:nvSpPr>
        <xdr:cNvPr id="719" name="フローチャート : 判断 718"/>
        <xdr:cNvSpPr/>
      </xdr:nvSpPr>
      <xdr:spPr>
        <a:xfrm>
          <a:off x="21272500" y="662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53212</xdr:rowOff>
    </xdr:from>
    <xdr:ext cx="469744" cy="259045"/>
    <xdr:sp macro="" textlink="">
      <xdr:nvSpPr>
        <xdr:cNvPr id="720" name="テキスト ボックス 719"/>
        <xdr:cNvSpPr txBox="1"/>
      </xdr:nvSpPr>
      <xdr:spPr>
        <a:xfrm>
          <a:off x="21088427" y="6396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64153</xdr:rowOff>
    </xdr:from>
    <xdr:to>
      <xdr:col>29</xdr:col>
      <xdr:colOff>517525</xdr:colOff>
      <xdr:row>39</xdr:row>
      <xdr:rowOff>93218</xdr:rowOff>
    </xdr:to>
    <xdr:cxnSp macro="">
      <xdr:nvCxnSpPr>
        <xdr:cNvPr id="721" name="直線コネクタ 720"/>
        <xdr:cNvCxnSpPr/>
      </xdr:nvCxnSpPr>
      <xdr:spPr>
        <a:xfrm flipV="1">
          <a:off x="19545300" y="6750703"/>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56678</xdr:rowOff>
    </xdr:from>
    <xdr:to>
      <xdr:col>29</xdr:col>
      <xdr:colOff>568325</xdr:colOff>
      <xdr:row>38</xdr:row>
      <xdr:rowOff>158278</xdr:rowOff>
    </xdr:to>
    <xdr:sp macro="" textlink="">
      <xdr:nvSpPr>
        <xdr:cNvPr id="722" name="フローチャート : 判断 721"/>
        <xdr:cNvSpPr/>
      </xdr:nvSpPr>
      <xdr:spPr>
        <a:xfrm>
          <a:off x="20383500" y="65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3355</xdr:rowOff>
    </xdr:from>
    <xdr:ext cx="469744" cy="259045"/>
    <xdr:sp macro="" textlink="">
      <xdr:nvSpPr>
        <xdr:cNvPr id="723" name="テキスト ボックス 722"/>
        <xdr:cNvSpPr txBox="1"/>
      </xdr:nvSpPr>
      <xdr:spPr>
        <a:xfrm>
          <a:off x="20199427" y="63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93218</xdr:rowOff>
    </xdr:from>
    <xdr:to>
      <xdr:col>28</xdr:col>
      <xdr:colOff>314325</xdr:colOff>
      <xdr:row>39</xdr:row>
      <xdr:rowOff>95286</xdr:rowOff>
    </xdr:to>
    <xdr:cxnSp macro="">
      <xdr:nvCxnSpPr>
        <xdr:cNvPr id="724" name="直線コネクタ 723"/>
        <xdr:cNvCxnSpPr/>
      </xdr:nvCxnSpPr>
      <xdr:spPr>
        <a:xfrm flipV="1">
          <a:off x="18656300" y="677976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84328</xdr:rowOff>
    </xdr:from>
    <xdr:to>
      <xdr:col>28</xdr:col>
      <xdr:colOff>365125</xdr:colOff>
      <xdr:row>39</xdr:row>
      <xdr:rowOff>14478</xdr:rowOff>
    </xdr:to>
    <xdr:sp macro="" textlink="">
      <xdr:nvSpPr>
        <xdr:cNvPr id="725" name="フローチャート : 判断 724"/>
        <xdr:cNvSpPr/>
      </xdr:nvSpPr>
      <xdr:spPr>
        <a:xfrm>
          <a:off x="19494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31005</xdr:rowOff>
    </xdr:from>
    <xdr:ext cx="469744" cy="259045"/>
    <xdr:sp macro="" textlink="">
      <xdr:nvSpPr>
        <xdr:cNvPr id="726" name="テキスト ボックス 725"/>
        <xdr:cNvSpPr txBox="1"/>
      </xdr:nvSpPr>
      <xdr:spPr>
        <a:xfrm>
          <a:off x="19310427" y="637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111434</xdr:rowOff>
    </xdr:from>
    <xdr:to>
      <xdr:col>27</xdr:col>
      <xdr:colOff>161925</xdr:colOff>
      <xdr:row>39</xdr:row>
      <xdr:rowOff>41584</xdr:rowOff>
    </xdr:to>
    <xdr:sp macro="" textlink="">
      <xdr:nvSpPr>
        <xdr:cNvPr id="727" name="フローチャート : 判断 726"/>
        <xdr:cNvSpPr/>
      </xdr:nvSpPr>
      <xdr:spPr>
        <a:xfrm>
          <a:off x="18605500" y="662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58111</xdr:rowOff>
    </xdr:from>
    <xdr:ext cx="378565" cy="259045"/>
    <xdr:sp macro="" textlink="">
      <xdr:nvSpPr>
        <xdr:cNvPr id="728" name="テキスト ボックス 727"/>
        <xdr:cNvSpPr txBox="1"/>
      </xdr:nvSpPr>
      <xdr:spPr>
        <a:xfrm>
          <a:off x="18467017" y="6401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44160</xdr:rowOff>
    </xdr:from>
    <xdr:to>
      <xdr:col>32</xdr:col>
      <xdr:colOff>238125</xdr:colOff>
      <xdr:row>39</xdr:row>
      <xdr:rowOff>145760</xdr:rowOff>
    </xdr:to>
    <xdr:sp macro="" textlink="">
      <xdr:nvSpPr>
        <xdr:cNvPr id="734" name="円/楕円 733"/>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130537</xdr:rowOff>
    </xdr:from>
    <xdr:ext cx="313932" cy="259045"/>
    <xdr:sp macro="" textlink="">
      <xdr:nvSpPr>
        <xdr:cNvPr id="735" name="投資及び出資金該当値テキスト"/>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32730</xdr:rowOff>
    </xdr:from>
    <xdr:to>
      <xdr:col>31</xdr:col>
      <xdr:colOff>85725</xdr:colOff>
      <xdr:row>39</xdr:row>
      <xdr:rowOff>134330</xdr:rowOff>
    </xdr:to>
    <xdr:sp macro="" textlink="">
      <xdr:nvSpPr>
        <xdr:cNvPr id="736" name="円/楕円 735"/>
        <xdr:cNvSpPr/>
      </xdr:nvSpPr>
      <xdr:spPr>
        <a:xfrm>
          <a:off x="21272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125457</xdr:rowOff>
    </xdr:from>
    <xdr:ext cx="378565" cy="259045"/>
    <xdr:sp macro="" textlink="">
      <xdr:nvSpPr>
        <xdr:cNvPr id="737" name="テキスト ボックス 736"/>
        <xdr:cNvSpPr txBox="1"/>
      </xdr:nvSpPr>
      <xdr:spPr>
        <a:xfrm>
          <a:off x="21134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13353</xdr:rowOff>
    </xdr:from>
    <xdr:to>
      <xdr:col>29</xdr:col>
      <xdr:colOff>568325</xdr:colOff>
      <xdr:row>39</xdr:row>
      <xdr:rowOff>114953</xdr:rowOff>
    </xdr:to>
    <xdr:sp macro="" textlink="">
      <xdr:nvSpPr>
        <xdr:cNvPr id="738" name="円/楕円 737"/>
        <xdr:cNvSpPr/>
      </xdr:nvSpPr>
      <xdr:spPr>
        <a:xfrm>
          <a:off x="20383500" y="66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106080</xdr:rowOff>
    </xdr:from>
    <xdr:ext cx="378565" cy="259045"/>
    <xdr:sp macro="" textlink="">
      <xdr:nvSpPr>
        <xdr:cNvPr id="739" name="テキスト ボックス 738"/>
        <xdr:cNvSpPr txBox="1"/>
      </xdr:nvSpPr>
      <xdr:spPr>
        <a:xfrm>
          <a:off x="20245017" y="679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42418</xdr:rowOff>
    </xdr:from>
    <xdr:to>
      <xdr:col>28</xdr:col>
      <xdr:colOff>365125</xdr:colOff>
      <xdr:row>39</xdr:row>
      <xdr:rowOff>144018</xdr:rowOff>
    </xdr:to>
    <xdr:sp macro="" textlink="">
      <xdr:nvSpPr>
        <xdr:cNvPr id="740" name="円/楕円 739"/>
        <xdr:cNvSpPr/>
      </xdr:nvSpPr>
      <xdr:spPr>
        <a:xfrm>
          <a:off x="19494500" y="672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135145</xdr:rowOff>
    </xdr:from>
    <xdr:ext cx="313932" cy="259045"/>
    <xdr:sp macro="" textlink="">
      <xdr:nvSpPr>
        <xdr:cNvPr id="741" name="テキスト ボックス 740"/>
        <xdr:cNvSpPr txBox="1"/>
      </xdr:nvSpPr>
      <xdr:spPr>
        <a:xfrm>
          <a:off x="19388333" y="68216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44486</xdr:rowOff>
    </xdr:from>
    <xdr:to>
      <xdr:col>27</xdr:col>
      <xdr:colOff>161925</xdr:colOff>
      <xdr:row>39</xdr:row>
      <xdr:rowOff>146086</xdr:rowOff>
    </xdr:to>
    <xdr:sp macro="" textlink="">
      <xdr:nvSpPr>
        <xdr:cNvPr id="742" name="円/楕円 741"/>
        <xdr:cNvSpPr/>
      </xdr:nvSpPr>
      <xdr:spPr>
        <a:xfrm>
          <a:off x="18605500" y="673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137213</xdr:rowOff>
    </xdr:from>
    <xdr:ext cx="313932" cy="259045"/>
    <xdr:sp macro="" textlink="">
      <xdr:nvSpPr>
        <xdr:cNvPr id="743" name="テキスト ボックス 742"/>
        <xdr:cNvSpPr txBox="1"/>
      </xdr:nvSpPr>
      <xdr:spPr>
        <a:xfrm>
          <a:off x="18499333" y="68237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11,743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136042</xdr:rowOff>
    </xdr:from>
    <xdr:to>
      <xdr:col>32</xdr:col>
      <xdr:colOff>186689</xdr:colOff>
      <xdr:row>59</xdr:row>
      <xdr:rowOff>44450</xdr:rowOff>
    </xdr:to>
    <xdr:cxnSp macro="">
      <xdr:nvCxnSpPr>
        <xdr:cNvPr id="767" name="直線コネクタ 766"/>
        <xdr:cNvCxnSpPr/>
      </xdr:nvCxnSpPr>
      <xdr:spPr>
        <a:xfrm flipV="1">
          <a:off x="22159595" y="8537092"/>
          <a:ext cx="1269" cy="1622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82719</xdr:rowOff>
    </xdr:from>
    <xdr:ext cx="534377" cy="259045"/>
    <xdr:sp macro="" textlink="">
      <xdr:nvSpPr>
        <xdr:cNvPr id="770" name="貸付金最大値テキスト"/>
        <xdr:cNvSpPr txBox="1"/>
      </xdr:nvSpPr>
      <xdr:spPr>
        <a:xfrm>
          <a:off x="22212300" y="831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42,596</a:t>
          </a:r>
          <a:endParaRPr kumimoji="1" lang="ja-JP" altLang="en-US" sz="1000" b="1">
            <a:latin typeface="ＭＳ Ｐゴシック"/>
          </a:endParaRPr>
        </a:p>
      </xdr:txBody>
    </xdr:sp>
    <xdr:clientData/>
  </xdr:oneCellAnchor>
  <xdr:twoCellAnchor>
    <xdr:from>
      <xdr:col>32</xdr:col>
      <xdr:colOff>98425</xdr:colOff>
      <xdr:row>49</xdr:row>
      <xdr:rowOff>136042</xdr:rowOff>
    </xdr:from>
    <xdr:to>
      <xdr:col>32</xdr:col>
      <xdr:colOff>276225</xdr:colOff>
      <xdr:row>49</xdr:row>
      <xdr:rowOff>136042</xdr:rowOff>
    </xdr:to>
    <xdr:cxnSp macro="">
      <xdr:nvCxnSpPr>
        <xdr:cNvPr id="771" name="直線コネクタ 770"/>
        <xdr:cNvCxnSpPr/>
      </xdr:nvCxnSpPr>
      <xdr:spPr>
        <a:xfrm>
          <a:off x="22072600" y="8537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43955</xdr:rowOff>
    </xdr:from>
    <xdr:to>
      <xdr:col>32</xdr:col>
      <xdr:colOff>187325</xdr:colOff>
      <xdr:row>59</xdr:row>
      <xdr:rowOff>44183</xdr:rowOff>
    </xdr:to>
    <xdr:cxnSp macro="">
      <xdr:nvCxnSpPr>
        <xdr:cNvPr id="772" name="直線コネクタ 771"/>
        <xdr:cNvCxnSpPr/>
      </xdr:nvCxnSpPr>
      <xdr:spPr>
        <a:xfrm>
          <a:off x="21323300" y="1015950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92956</xdr:rowOff>
    </xdr:from>
    <xdr:ext cx="469744" cy="259045"/>
    <xdr:sp macro="" textlink="">
      <xdr:nvSpPr>
        <xdr:cNvPr id="773" name="貸付金平均値テキスト"/>
        <xdr:cNvSpPr txBox="1"/>
      </xdr:nvSpPr>
      <xdr:spPr>
        <a:xfrm>
          <a:off x="22212300" y="9694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70079</xdr:rowOff>
    </xdr:from>
    <xdr:to>
      <xdr:col>32</xdr:col>
      <xdr:colOff>238125</xdr:colOff>
      <xdr:row>58</xdr:row>
      <xdr:rowOff>229</xdr:rowOff>
    </xdr:to>
    <xdr:sp macro="" textlink="">
      <xdr:nvSpPr>
        <xdr:cNvPr id="774" name="フローチャート : 判断 773"/>
        <xdr:cNvSpPr/>
      </xdr:nvSpPr>
      <xdr:spPr>
        <a:xfrm>
          <a:off x="22110700" y="984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43955</xdr:rowOff>
    </xdr:from>
    <xdr:to>
      <xdr:col>31</xdr:col>
      <xdr:colOff>34925</xdr:colOff>
      <xdr:row>59</xdr:row>
      <xdr:rowOff>43993</xdr:rowOff>
    </xdr:to>
    <xdr:cxnSp macro="">
      <xdr:nvCxnSpPr>
        <xdr:cNvPr id="775" name="直線コネクタ 774"/>
        <xdr:cNvCxnSpPr/>
      </xdr:nvCxnSpPr>
      <xdr:spPr>
        <a:xfrm flipV="1">
          <a:off x="20434300" y="1015950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110045</xdr:rowOff>
    </xdr:from>
    <xdr:to>
      <xdr:col>31</xdr:col>
      <xdr:colOff>85725</xdr:colOff>
      <xdr:row>58</xdr:row>
      <xdr:rowOff>40195</xdr:rowOff>
    </xdr:to>
    <xdr:sp macro="" textlink="">
      <xdr:nvSpPr>
        <xdr:cNvPr id="776" name="フローチャート : 判断 775"/>
        <xdr:cNvSpPr/>
      </xdr:nvSpPr>
      <xdr:spPr>
        <a:xfrm>
          <a:off x="21272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56722</xdr:rowOff>
    </xdr:from>
    <xdr:ext cx="469744" cy="259045"/>
    <xdr:sp macro="" textlink="">
      <xdr:nvSpPr>
        <xdr:cNvPr id="777" name="テキスト ボックス 776"/>
        <xdr:cNvSpPr txBox="1"/>
      </xdr:nvSpPr>
      <xdr:spPr>
        <a:xfrm>
          <a:off x="21088427" y="965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43917</xdr:rowOff>
    </xdr:from>
    <xdr:to>
      <xdr:col>29</xdr:col>
      <xdr:colOff>517525</xdr:colOff>
      <xdr:row>59</xdr:row>
      <xdr:rowOff>43993</xdr:rowOff>
    </xdr:to>
    <xdr:cxnSp macro="">
      <xdr:nvCxnSpPr>
        <xdr:cNvPr id="778" name="直線コネクタ 777"/>
        <xdr:cNvCxnSpPr/>
      </xdr:nvCxnSpPr>
      <xdr:spPr>
        <a:xfrm>
          <a:off x="19545300" y="1015946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94691</xdr:rowOff>
    </xdr:from>
    <xdr:to>
      <xdr:col>29</xdr:col>
      <xdr:colOff>568325</xdr:colOff>
      <xdr:row>58</xdr:row>
      <xdr:rowOff>24841</xdr:rowOff>
    </xdr:to>
    <xdr:sp macro="" textlink="">
      <xdr:nvSpPr>
        <xdr:cNvPr id="779" name="フローチャート : 判断 778"/>
        <xdr:cNvSpPr/>
      </xdr:nvSpPr>
      <xdr:spPr>
        <a:xfrm>
          <a:off x="20383500" y="986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41368</xdr:rowOff>
    </xdr:from>
    <xdr:ext cx="469744" cy="259045"/>
    <xdr:sp macro="" textlink="">
      <xdr:nvSpPr>
        <xdr:cNvPr id="780" name="テキスト ボックス 779"/>
        <xdr:cNvSpPr txBox="1"/>
      </xdr:nvSpPr>
      <xdr:spPr>
        <a:xfrm>
          <a:off x="20199427" y="964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43917</xdr:rowOff>
    </xdr:from>
    <xdr:to>
      <xdr:col>28</xdr:col>
      <xdr:colOff>314325</xdr:colOff>
      <xdr:row>59</xdr:row>
      <xdr:rowOff>43955</xdr:rowOff>
    </xdr:to>
    <xdr:cxnSp macro="">
      <xdr:nvCxnSpPr>
        <xdr:cNvPr id="781" name="直線コネクタ 780"/>
        <xdr:cNvCxnSpPr/>
      </xdr:nvCxnSpPr>
      <xdr:spPr>
        <a:xfrm flipV="1">
          <a:off x="18656300" y="1015946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70726</xdr:rowOff>
    </xdr:from>
    <xdr:to>
      <xdr:col>28</xdr:col>
      <xdr:colOff>365125</xdr:colOff>
      <xdr:row>58</xdr:row>
      <xdr:rowOff>876</xdr:rowOff>
    </xdr:to>
    <xdr:sp macro="" textlink="">
      <xdr:nvSpPr>
        <xdr:cNvPr id="782" name="フローチャート : 判断 781"/>
        <xdr:cNvSpPr/>
      </xdr:nvSpPr>
      <xdr:spPr>
        <a:xfrm>
          <a:off x="19494500" y="984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17403</xdr:rowOff>
    </xdr:from>
    <xdr:ext cx="469744" cy="259045"/>
    <xdr:sp macro="" textlink="">
      <xdr:nvSpPr>
        <xdr:cNvPr id="783" name="テキスト ボックス 782"/>
        <xdr:cNvSpPr txBox="1"/>
      </xdr:nvSpPr>
      <xdr:spPr>
        <a:xfrm>
          <a:off x="19310427" y="96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58610</xdr:rowOff>
    </xdr:from>
    <xdr:to>
      <xdr:col>27</xdr:col>
      <xdr:colOff>161925</xdr:colOff>
      <xdr:row>57</xdr:row>
      <xdr:rowOff>160210</xdr:rowOff>
    </xdr:to>
    <xdr:sp macro="" textlink="">
      <xdr:nvSpPr>
        <xdr:cNvPr id="784" name="フローチャート : 判断 783"/>
        <xdr:cNvSpPr/>
      </xdr:nvSpPr>
      <xdr:spPr>
        <a:xfrm>
          <a:off x="18605500" y="983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5287</xdr:rowOff>
    </xdr:from>
    <xdr:ext cx="469744" cy="259045"/>
    <xdr:sp macro="" textlink="">
      <xdr:nvSpPr>
        <xdr:cNvPr id="785" name="テキスト ボックス 784"/>
        <xdr:cNvSpPr txBox="1"/>
      </xdr:nvSpPr>
      <xdr:spPr>
        <a:xfrm>
          <a:off x="18421427" y="96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164833</xdr:rowOff>
    </xdr:from>
    <xdr:to>
      <xdr:col>32</xdr:col>
      <xdr:colOff>238125</xdr:colOff>
      <xdr:row>59</xdr:row>
      <xdr:rowOff>94983</xdr:rowOff>
    </xdr:to>
    <xdr:sp macro="" textlink="">
      <xdr:nvSpPr>
        <xdr:cNvPr id="791" name="円/楕円 790"/>
        <xdr:cNvSpPr/>
      </xdr:nvSpPr>
      <xdr:spPr>
        <a:xfrm>
          <a:off x="22110700" y="101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79760</xdr:rowOff>
    </xdr:from>
    <xdr:ext cx="249299" cy="259045"/>
    <xdr:sp macro="" textlink="">
      <xdr:nvSpPr>
        <xdr:cNvPr id="792" name="貸付金該当値テキスト"/>
        <xdr:cNvSpPr txBox="1"/>
      </xdr:nvSpPr>
      <xdr:spPr>
        <a:xfrm>
          <a:off x="22212300" y="100238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164605</xdr:rowOff>
    </xdr:from>
    <xdr:to>
      <xdr:col>31</xdr:col>
      <xdr:colOff>85725</xdr:colOff>
      <xdr:row>59</xdr:row>
      <xdr:rowOff>94755</xdr:rowOff>
    </xdr:to>
    <xdr:sp macro="" textlink="">
      <xdr:nvSpPr>
        <xdr:cNvPr id="793" name="円/楕円 792"/>
        <xdr:cNvSpPr/>
      </xdr:nvSpPr>
      <xdr:spPr>
        <a:xfrm>
          <a:off x="21272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85882</xdr:rowOff>
    </xdr:from>
    <xdr:ext cx="313932" cy="259045"/>
    <xdr:sp macro="" textlink="">
      <xdr:nvSpPr>
        <xdr:cNvPr id="794" name="テキスト ボックス 793"/>
        <xdr:cNvSpPr txBox="1"/>
      </xdr:nvSpPr>
      <xdr:spPr>
        <a:xfrm>
          <a:off x="21166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164643</xdr:rowOff>
    </xdr:from>
    <xdr:to>
      <xdr:col>29</xdr:col>
      <xdr:colOff>568325</xdr:colOff>
      <xdr:row>59</xdr:row>
      <xdr:rowOff>94793</xdr:rowOff>
    </xdr:to>
    <xdr:sp macro="" textlink="">
      <xdr:nvSpPr>
        <xdr:cNvPr id="795" name="円/楕円 794"/>
        <xdr:cNvSpPr/>
      </xdr:nvSpPr>
      <xdr:spPr>
        <a:xfrm>
          <a:off x="20383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85920</xdr:rowOff>
    </xdr:from>
    <xdr:ext cx="313932" cy="259045"/>
    <xdr:sp macro="" textlink="">
      <xdr:nvSpPr>
        <xdr:cNvPr id="796" name="テキスト ボックス 795"/>
        <xdr:cNvSpPr txBox="1"/>
      </xdr:nvSpPr>
      <xdr:spPr>
        <a:xfrm>
          <a:off x="20277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164567</xdr:rowOff>
    </xdr:from>
    <xdr:to>
      <xdr:col>28</xdr:col>
      <xdr:colOff>365125</xdr:colOff>
      <xdr:row>59</xdr:row>
      <xdr:rowOff>94717</xdr:rowOff>
    </xdr:to>
    <xdr:sp macro="" textlink="">
      <xdr:nvSpPr>
        <xdr:cNvPr id="797" name="円/楕円 796"/>
        <xdr:cNvSpPr/>
      </xdr:nvSpPr>
      <xdr:spPr>
        <a:xfrm>
          <a:off x="19494500" y="101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85844</xdr:rowOff>
    </xdr:from>
    <xdr:ext cx="313932" cy="259045"/>
    <xdr:sp macro="" textlink="">
      <xdr:nvSpPr>
        <xdr:cNvPr id="798" name="テキスト ボックス 797"/>
        <xdr:cNvSpPr txBox="1"/>
      </xdr:nvSpPr>
      <xdr:spPr>
        <a:xfrm>
          <a:off x="19388333" y="10201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164605</xdr:rowOff>
    </xdr:from>
    <xdr:to>
      <xdr:col>27</xdr:col>
      <xdr:colOff>161925</xdr:colOff>
      <xdr:row>59</xdr:row>
      <xdr:rowOff>94755</xdr:rowOff>
    </xdr:to>
    <xdr:sp macro="" textlink="">
      <xdr:nvSpPr>
        <xdr:cNvPr id="799" name="円/楕円 798"/>
        <xdr:cNvSpPr/>
      </xdr:nvSpPr>
      <xdr:spPr>
        <a:xfrm>
          <a:off x="18605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85882</xdr:rowOff>
    </xdr:from>
    <xdr:ext cx="313932" cy="259045"/>
    <xdr:sp macro="" textlink="">
      <xdr:nvSpPr>
        <xdr:cNvPr id="800" name="テキスト ボックス 799"/>
        <xdr:cNvSpPr txBox="1"/>
      </xdr:nvSpPr>
      <xdr:spPr>
        <a:xfrm>
          <a:off x="18499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44,877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2" name="直線コネクタ 81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3" name="テキスト ボックス 81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4" name="直線コネクタ 81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5" name="テキスト ボックス 81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6" name="直線コネクタ 81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7" name="テキスト ボックス 81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8" name="直線コネクタ 81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9" name="テキスト ボックス 81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0" name="直線コネクタ 81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1" name="テキスト ボックス 82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2" name="直線コネクタ 82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3" name="テキスト ボックス 82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29221</xdr:rowOff>
    </xdr:from>
    <xdr:to>
      <xdr:col>32</xdr:col>
      <xdr:colOff>186689</xdr:colOff>
      <xdr:row>78</xdr:row>
      <xdr:rowOff>170545</xdr:rowOff>
    </xdr:to>
    <xdr:cxnSp macro="">
      <xdr:nvCxnSpPr>
        <xdr:cNvPr id="827" name="直線コネクタ 826"/>
        <xdr:cNvCxnSpPr/>
      </xdr:nvCxnSpPr>
      <xdr:spPr>
        <a:xfrm flipV="1">
          <a:off x="22159595" y="12030721"/>
          <a:ext cx="1269" cy="1512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2922</xdr:rowOff>
    </xdr:from>
    <xdr:ext cx="534377" cy="259045"/>
    <xdr:sp macro="" textlink="">
      <xdr:nvSpPr>
        <xdr:cNvPr id="828" name="繰出金最小値テキスト"/>
        <xdr:cNvSpPr txBox="1"/>
      </xdr:nvSpPr>
      <xdr:spPr>
        <a:xfrm>
          <a:off x="22212300" y="1354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26,111</a:t>
          </a:r>
          <a:endParaRPr kumimoji="1" lang="ja-JP" altLang="en-US" sz="1000" b="1">
            <a:latin typeface="ＭＳ Ｐゴシック"/>
          </a:endParaRPr>
        </a:p>
      </xdr:txBody>
    </xdr:sp>
    <xdr:clientData/>
  </xdr:oneCellAnchor>
  <xdr:twoCellAnchor>
    <xdr:from>
      <xdr:col>32</xdr:col>
      <xdr:colOff>98425</xdr:colOff>
      <xdr:row>78</xdr:row>
      <xdr:rowOff>170545</xdr:rowOff>
    </xdr:from>
    <xdr:to>
      <xdr:col>32</xdr:col>
      <xdr:colOff>276225</xdr:colOff>
      <xdr:row>78</xdr:row>
      <xdr:rowOff>170545</xdr:rowOff>
    </xdr:to>
    <xdr:cxnSp macro="">
      <xdr:nvCxnSpPr>
        <xdr:cNvPr id="829" name="直線コネクタ 828"/>
        <xdr:cNvCxnSpPr/>
      </xdr:nvCxnSpPr>
      <xdr:spPr>
        <a:xfrm>
          <a:off x="22072600" y="13543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147348</xdr:rowOff>
    </xdr:from>
    <xdr:ext cx="599010" cy="259045"/>
    <xdr:sp macro="" textlink="">
      <xdr:nvSpPr>
        <xdr:cNvPr id="830" name="繰出金最大値テキスト"/>
        <xdr:cNvSpPr txBox="1"/>
      </xdr:nvSpPr>
      <xdr:spPr>
        <a:xfrm>
          <a:off x="22212300" y="1180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118,766</a:t>
          </a:r>
          <a:endParaRPr kumimoji="1" lang="ja-JP" altLang="en-US" sz="1000" b="1">
            <a:latin typeface="ＭＳ Ｐゴシック"/>
          </a:endParaRPr>
        </a:p>
      </xdr:txBody>
    </xdr:sp>
    <xdr:clientData/>
  </xdr:oneCellAnchor>
  <xdr:twoCellAnchor>
    <xdr:from>
      <xdr:col>32</xdr:col>
      <xdr:colOff>98425</xdr:colOff>
      <xdr:row>70</xdr:row>
      <xdr:rowOff>29221</xdr:rowOff>
    </xdr:from>
    <xdr:to>
      <xdr:col>32</xdr:col>
      <xdr:colOff>276225</xdr:colOff>
      <xdr:row>70</xdr:row>
      <xdr:rowOff>29221</xdr:rowOff>
    </xdr:to>
    <xdr:cxnSp macro="">
      <xdr:nvCxnSpPr>
        <xdr:cNvPr id="831" name="直線コネクタ 830"/>
        <xdr:cNvCxnSpPr/>
      </xdr:nvCxnSpPr>
      <xdr:spPr>
        <a:xfrm>
          <a:off x="22072600" y="1203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71217</xdr:rowOff>
    </xdr:from>
    <xdr:to>
      <xdr:col>32</xdr:col>
      <xdr:colOff>187325</xdr:colOff>
      <xdr:row>77</xdr:row>
      <xdr:rowOff>69552</xdr:rowOff>
    </xdr:to>
    <xdr:cxnSp macro="">
      <xdr:nvCxnSpPr>
        <xdr:cNvPr id="832" name="直線コネクタ 831"/>
        <xdr:cNvCxnSpPr/>
      </xdr:nvCxnSpPr>
      <xdr:spPr>
        <a:xfrm>
          <a:off x="21323300" y="13101417"/>
          <a:ext cx="838200" cy="16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30216</xdr:rowOff>
    </xdr:from>
    <xdr:ext cx="534377" cy="259045"/>
    <xdr:sp macro="" textlink="">
      <xdr:nvSpPr>
        <xdr:cNvPr id="833" name="繰出金平均値テキスト"/>
        <xdr:cNvSpPr txBox="1"/>
      </xdr:nvSpPr>
      <xdr:spPr>
        <a:xfrm>
          <a:off x="22212300" y="13060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7339</xdr:rowOff>
    </xdr:from>
    <xdr:to>
      <xdr:col>32</xdr:col>
      <xdr:colOff>238125</xdr:colOff>
      <xdr:row>77</xdr:row>
      <xdr:rowOff>108939</xdr:rowOff>
    </xdr:to>
    <xdr:sp macro="" textlink="">
      <xdr:nvSpPr>
        <xdr:cNvPr id="834" name="フローチャート : 判断 833"/>
        <xdr:cNvSpPr/>
      </xdr:nvSpPr>
      <xdr:spPr>
        <a:xfrm>
          <a:off x="22110700" y="132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71217</xdr:rowOff>
    </xdr:from>
    <xdr:to>
      <xdr:col>31</xdr:col>
      <xdr:colOff>34925</xdr:colOff>
      <xdr:row>76</xdr:row>
      <xdr:rowOff>143422</xdr:rowOff>
    </xdr:to>
    <xdr:cxnSp macro="">
      <xdr:nvCxnSpPr>
        <xdr:cNvPr id="835" name="直線コネクタ 834"/>
        <xdr:cNvCxnSpPr/>
      </xdr:nvCxnSpPr>
      <xdr:spPr>
        <a:xfrm flipV="1">
          <a:off x="20434300" y="13101417"/>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69453</xdr:rowOff>
    </xdr:from>
    <xdr:to>
      <xdr:col>31</xdr:col>
      <xdr:colOff>85725</xdr:colOff>
      <xdr:row>77</xdr:row>
      <xdr:rowOff>171053</xdr:rowOff>
    </xdr:to>
    <xdr:sp macro="" textlink="">
      <xdr:nvSpPr>
        <xdr:cNvPr id="836" name="フローチャート : 判断 835"/>
        <xdr:cNvSpPr/>
      </xdr:nvSpPr>
      <xdr:spPr>
        <a:xfrm>
          <a:off x="21272500" y="132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162180</xdr:rowOff>
    </xdr:from>
    <xdr:ext cx="534377" cy="259045"/>
    <xdr:sp macro="" textlink="">
      <xdr:nvSpPr>
        <xdr:cNvPr id="837" name="テキスト ボックス 836"/>
        <xdr:cNvSpPr txBox="1"/>
      </xdr:nvSpPr>
      <xdr:spPr>
        <a:xfrm>
          <a:off x="21056111" y="133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143422</xdr:rowOff>
    </xdr:from>
    <xdr:to>
      <xdr:col>29</xdr:col>
      <xdr:colOff>517525</xdr:colOff>
      <xdr:row>76</xdr:row>
      <xdr:rowOff>163311</xdr:rowOff>
    </xdr:to>
    <xdr:cxnSp macro="">
      <xdr:nvCxnSpPr>
        <xdr:cNvPr id="838" name="直線コネクタ 837"/>
        <xdr:cNvCxnSpPr/>
      </xdr:nvCxnSpPr>
      <xdr:spPr>
        <a:xfrm flipV="1">
          <a:off x="19545300" y="13173622"/>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84066</xdr:rowOff>
    </xdr:from>
    <xdr:to>
      <xdr:col>29</xdr:col>
      <xdr:colOff>568325</xdr:colOff>
      <xdr:row>78</xdr:row>
      <xdr:rowOff>14216</xdr:rowOff>
    </xdr:to>
    <xdr:sp macro="" textlink="">
      <xdr:nvSpPr>
        <xdr:cNvPr id="839" name="フローチャート : 判断 838"/>
        <xdr:cNvSpPr/>
      </xdr:nvSpPr>
      <xdr:spPr>
        <a:xfrm>
          <a:off x="20383500" y="1328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5343</xdr:rowOff>
    </xdr:from>
    <xdr:ext cx="534377" cy="259045"/>
    <xdr:sp macro="" textlink="">
      <xdr:nvSpPr>
        <xdr:cNvPr id="840" name="テキスト ボックス 839"/>
        <xdr:cNvSpPr txBox="1"/>
      </xdr:nvSpPr>
      <xdr:spPr>
        <a:xfrm>
          <a:off x="20167111" y="1337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163311</xdr:rowOff>
    </xdr:from>
    <xdr:to>
      <xdr:col>28</xdr:col>
      <xdr:colOff>314325</xdr:colOff>
      <xdr:row>77</xdr:row>
      <xdr:rowOff>4679</xdr:rowOff>
    </xdr:to>
    <xdr:cxnSp macro="">
      <xdr:nvCxnSpPr>
        <xdr:cNvPr id="841" name="直線コネクタ 840"/>
        <xdr:cNvCxnSpPr/>
      </xdr:nvCxnSpPr>
      <xdr:spPr>
        <a:xfrm flipV="1">
          <a:off x="18656300" y="13193511"/>
          <a:ext cx="889000" cy="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98289</xdr:rowOff>
    </xdr:from>
    <xdr:to>
      <xdr:col>28</xdr:col>
      <xdr:colOff>365125</xdr:colOff>
      <xdr:row>78</xdr:row>
      <xdr:rowOff>28439</xdr:rowOff>
    </xdr:to>
    <xdr:sp macro="" textlink="">
      <xdr:nvSpPr>
        <xdr:cNvPr id="842" name="フローチャート : 判断 841"/>
        <xdr:cNvSpPr/>
      </xdr:nvSpPr>
      <xdr:spPr>
        <a:xfrm>
          <a:off x="19494500" y="1329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19566</xdr:rowOff>
    </xdr:from>
    <xdr:ext cx="534377" cy="259045"/>
    <xdr:sp macro="" textlink="">
      <xdr:nvSpPr>
        <xdr:cNvPr id="843" name="テキスト ボックス 842"/>
        <xdr:cNvSpPr txBox="1"/>
      </xdr:nvSpPr>
      <xdr:spPr>
        <a:xfrm>
          <a:off x="19278111" y="1339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105490</xdr:rowOff>
    </xdr:from>
    <xdr:to>
      <xdr:col>27</xdr:col>
      <xdr:colOff>161925</xdr:colOff>
      <xdr:row>78</xdr:row>
      <xdr:rowOff>35640</xdr:rowOff>
    </xdr:to>
    <xdr:sp macro="" textlink="">
      <xdr:nvSpPr>
        <xdr:cNvPr id="844" name="フローチャート : 判断 843"/>
        <xdr:cNvSpPr/>
      </xdr:nvSpPr>
      <xdr:spPr>
        <a:xfrm>
          <a:off x="18605500" y="1330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26767</xdr:rowOff>
    </xdr:from>
    <xdr:ext cx="534377" cy="259045"/>
    <xdr:sp macro="" textlink="">
      <xdr:nvSpPr>
        <xdr:cNvPr id="845" name="テキスト ボックス 844"/>
        <xdr:cNvSpPr txBox="1"/>
      </xdr:nvSpPr>
      <xdr:spPr>
        <a:xfrm>
          <a:off x="18389111" y="1339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18752</xdr:rowOff>
    </xdr:from>
    <xdr:to>
      <xdr:col>32</xdr:col>
      <xdr:colOff>238125</xdr:colOff>
      <xdr:row>77</xdr:row>
      <xdr:rowOff>120352</xdr:rowOff>
    </xdr:to>
    <xdr:sp macro="" textlink="">
      <xdr:nvSpPr>
        <xdr:cNvPr id="851" name="円/楕円 850"/>
        <xdr:cNvSpPr/>
      </xdr:nvSpPr>
      <xdr:spPr>
        <a:xfrm>
          <a:off x="22110700" y="1322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168629</xdr:rowOff>
    </xdr:from>
    <xdr:ext cx="534377" cy="259045"/>
    <xdr:sp macro="" textlink="">
      <xdr:nvSpPr>
        <xdr:cNvPr id="852" name="繰出金該当値テキスト"/>
        <xdr:cNvSpPr txBox="1"/>
      </xdr:nvSpPr>
      <xdr:spPr>
        <a:xfrm>
          <a:off x="22212300" y="1319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42,796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20417</xdr:rowOff>
    </xdr:from>
    <xdr:to>
      <xdr:col>31</xdr:col>
      <xdr:colOff>85725</xdr:colOff>
      <xdr:row>76</xdr:row>
      <xdr:rowOff>122017</xdr:rowOff>
    </xdr:to>
    <xdr:sp macro="" textlink="">
      <xdr:nvSpPr>
        <xdr:cNvPr id="853" name="円/楕円 852"/>
        <xdr:cNvSpPr/>
      </xdr:nvSpPr>
      <xdr:spPr>
        <a:xfrm>
          <a:off x="21272500" y="130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138545</xdr:rowOff>
    </xdr:from>
    <xdr:ext cx="534377" cy="259045"/>
    <xdr:sp macro="" textlink="">
      <xdr:nvSpPr>
        <xdr:cNvPr id="854" name="テキスト ボックス 853"/>
        <xdr:cNvSpPr txBox="1"/>
      </xdr:nvSpPr>
      <xdr:spPr>
        <a:xfrm>
          <a:off x="21056111" y="128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92622</xdr:rowOff>
    </xdr:from>
    <xdr:to>
      <xdr:col>29</xdr:col>
      <xdr:colOff>568325</xdr:colOff>
      <xdr:row>77</xdr:row>
      <xdr:rowOff>22772</xdr:rowOff>
    </xdr:to>
    <xdr:sp macro="" textlink="">
      <xdr:nvSpPr>
        <xdr:cNvPr id="855" name="円/楕円 854"/>
        <xdr:cNvSpPr/>
      </xdr:nvSpPr>
      <xdr:spPr>
        <a:xfrm>
          <a:off x="20383500" y="131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39300</xdr:rowOff>
    </xdr:from>
    <xdr:ext cx="534377" cy="259045"/>
    <xdr:sp macro="" textlink="">
      <xdr:nvSpPr>
        <xdr:cNvPr id="856" name="テキスト ボックス 855"/>
        <xdr:cNvSpPr txBox="1"/>
      </xdr:nvSpPr>
      <xdr:spPr>
        <a:xfrm>
          <a:off x="20167111" y="1289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48,772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112511</xdr:rowOff>
    </xdr:from>
    <xdr:to>
      <xdr:col>28</xdr:col>
      <xdr:colOff>365125</xdr:colOff>
      <xdr:row>77</xdr:row>
      <xdr:rowOff>42661</xdr:rowOff>
    </xdr:to>
    <xdr:sp macro="" textlink="">
      <xdr:nvSpPr>
        <xdr:cNvPr id="857" name="円/楕円 856"/>
        <xdr:cNvSpPr/>
      </xdr:nvSpPr>
      <xdr:spPr>
        <a:xfrm>
          <a:off x="19494500" y="1314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59188</xdr:rowOff>
    </xdr:from>
    <xdr:ext cx="534377" cy="259045"/>
    <xdr:sp macro="" textlink="">
      <xdr:nvSpPr>
        <xdr:cNvPr id="858" name="テキスト ボックス 857"/>
        <xdr:cNvSpPr txBox="1"/>
      </xdr:nvSpPr>
      <xdr:spPr>
        <a:xfrm>
          <a:off x="19278111" y="129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47,554</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125329</xdr:rowOff>
    </xdr:from>
    <xdr:to>
      <xdr:col>27</xdr:col>
      <xdr:colOff>161925</xdr:colOff>
      <xdr:row>77</xdr:row>
      <xdr:rowOff>55479</xdr:rowOff>
    </xdr:to>
    <xdr:sp macro="" textlink="">
      <xdr:nvSpPr>
        <xdr:cNvPr id="859" name="円/楕円 858"/>
        <xdr:cNvSpPr/>
      </xdr:nvSpPr>
      <xdr:spPr>
        <a:xfrm>
          <a:off x="18605500" y="1315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72006</xdr:rowOff>
    </xdr:from>
    <xdr:ext cx="534377" cy="259045"/>
    <xdr:sp macro="" textlink="">
      <xdr:nvSpPr>
        <xdr:cNvPr id="860" name="テキスト ボックス 859"/>
        <xdr:cNvSpPr txBox="1"/>
      </xdr:nvSpPr>
      <xdr:spPr>
        <a:xfrm>
          <a:off x="18389111" y="1293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1" name="直線コネクタ 87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2" name="テキスト ボックス 87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3" name="直線コネクタ 87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4" name="テキスト ボックス 87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5" name="直線コネクタ 87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76" name="テキスト ボックス 87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7" name="直線コネクタ 87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78" name="テキスト ボックス 87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2" name="直線コネクタ 88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4" name="直線コネクタ 88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6" name="直線コネクタ 88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7" name="直線コネクタ 88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9" name="フローチャート : 判断 88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0" name="直線コネクタ 88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1" name="フローチャート : 判断 89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2" name="テキスト ボックス 891"/>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3" name="直線コネクタ 89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4" name="フローチャート : 判断 893"/>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5" name="テキスト ボックス 894"/>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6" name="直線コネクタ 89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97" name="フローチャート : 判断 896"/>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98" name="テキスト ボックス 897"/>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99" name="フローチャート : 判断 898"/>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900" name="テキスト ボックス 899"/>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6" name="円/楕円 90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8" name="円/楕円 90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9" name="テキスト ボックス 908"/>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0" name="円/楕円 90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1" name="テキスト ボックス 910"/>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2" name="円/楕円 91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13" name="テキスト ボックス 91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4" name="円/楕円 91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5" name="テキスト ボックス 914"/>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歳出決算総額は住民一人当たり</a:t>
          </a:r>
          <a:r>
            <a:rPr kumimoji="1" lang="en-US" altLang="ja-JP" sz="1300" baseline="0">
              <a:latin typeface="ＭＳ Ｐゴシック"/>
            </a:rPr>
            <a:t>420,556</a:t>
          </a:r>
          <a:r>
            <a:rPr kumimoji="1" lang="ja-JP" altLang="en-US" sz="1300" baseline="0">
              <a:latin typeface="ＭＳ Ｐゴシック"/>
            </a:rPr>
            <a:t>円となっている。扶助費は住民一人当たり</a:t>
          </a:r>
          <a:r>
            <a:rPr kumimoji="1" lang="en-US" altLang="ja-JP" sz="1300" baseline="0">
              <a:latin typeface="ＭＳ Ｐゴシック"/>
            </a:rPr>
            <a:t>150,497</a:t>
          </a:r>
          <a:r>
            <a:rPr kumimoji="1" lang="ja-JP" altLang="en-US" sz="1300" baseline="0">
              <a:latin typeface="ＭＳ Ｐゴシック"/>
            </a:rPr>
            <a:t>円と決算額全体の約</a:t>
          </a:r>
          <a:r>
            <a:rPr kumimoji="1" lang="en-US" altLang="ja-JP" sz="1300" baseline="0">
              <a:latin typeface="ＭＳ Ｐゴシック"/>
            </a:rPr>
            <a:t>36</a:t>
          </a:r>
          <a:r>
            <a:rPr kumimoji="1" lang="ja-JP" altLang="en-US" sz="1300" baseline="0">
              <a:latin typeface="ＭＳ Ｐゴシック"/>
            </a:rPr>
            <a:t>％を占めており、類似団体平均値を上回っている。平成</a:t>
          </a:r>
          <a:r>
            <a:rPr kumimoji="1" lang="en-US" altLang="ja-JP" sz="1300" baseline="0">
              <a:latin typeface="ＭＳ Ｐゴシック"/>
            </a:rPr>
            <a:t>27</a:t>
          </a:r>
          <a:r>
            <a:rPr kumimoji="1" lang="ja-JP" altLang="en-US" sz="1300" baseline="0">
              <a:latin typeface="ＭＳ Ｐゴシック"/>
            </a:rPr>
            <a:t>年度の主な増加要因としては、</a:t>
          </a:r>
          <a:r>
            <a:rPr kumimoji="1" lang="ja-JP" altLang="en-US" sz="1300">
              <a:solidFill>
                <a:schemeClr val="dk1"/>
              </a:solidFill>
              <a:latin typeface="+mn-lt"/>
              <a:ea typeface="+mn-ea"/>
              <a:cs typeface="+mn-cs"/>
            </a:rPr>
            <a:t>生活保護費の増、障害者自立支援事業費の増、医療助成事業拡充に係る費用の増などが挙げられる。生活保護費の増加傾向に歯止めをかける取組として、生活保護受給者や生活困窮者に対する就労支援や不正受給に対する生活保護適正化に努める。</a:t>
          </a:r>
          <a:endParaRPr lang="ja-JP" sz="1300"/>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大阪府守口市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144,615
142,254
12.71
62,949,023
60,818,657
1,910,359
31,087,985
61,343,321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54627</xdr:rowOff>
    </xdr:from>
    <xdr:ext cx="467179" cy="259045"/>
    <xdr:sp macro="" textlink="">
      <xdr:nvSpPr>
        <xdr:cNvPr id="44" name="テキスト ボックス 43"/>
        <xdr:cNvSpPr txBox="1"/>
      </xdr:nvSpPr>
      <xdr:spPr>
        <a:xfrm>
          <a:off x="294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6" name="テキスト ボックス 45"/>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111777</xdr:rowOff>
    </xdr:from>
    <xdr:ext cx="467179" cy="259045"/>
    <xdr:sp macro="" textlink="">
      <xdr:nvSpPr>
        <xdr:cNvPr id="48" name="テキスト ボックス 47"/>
        <xdr:cNvSpPr txBox="1"/>
      </xdr:nvSpPr>
      <xdr:spPr>
        <a:xfrm>
          <a:off x="294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0" name="テキスト ボックス 49"/>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1"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139700</xdr:rowOff>
    </xdr:from>
    <xdr:to>
      <xdr:col>6</xdr:col>
      <xdr:colOff>510540</xdr:colOff>
      <xdr:row>37</xdr:row>
      <xdr:rowOff>147129</xdr:rowOff>
    </xdr:to>
    <xdr:cxnSp macro="">
      <xdr:nvCxnSpPr>
        <xdr:cNvPr id="52" name="直線コネクタ 51"/>
        <xdr:cNvCxnSpPr/>
      </xdr:nvCxnSpPr>
      <xdr:spPr>
        <a:xfrm flipV="1">
          <a:off x="4633595" y="5283200"/>
          <a:ext cx="1270"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150957</xdr:rowOff>
    </xdr:from>
    <xdr:ext cx="469744" cy="259045"/>
    <xdr:sp macro="" textlink="">
      <xdr:nvSpPr>
        <xdr:cNvPr id="53" name="議会費最小値テキスト"/>
        <xdr:cNvSpPr txBox="1"/>
      </xdr:nvSpPr>
      <xdr:spPr>
        <a:xfrm>
          <a:off x="4686300" y="64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a:t>
          </a:r>
          <a:endParaRPr kumimoji="1" lang="ja-JP" altLang="en-US" sz="1000" b="1">
            <a:latin typeface="ＭＳ Ｐゴシック"/>
          </a:endParaRPr>
        </a:p>
      </xdr:txBody>
    </xdr:sp>
    <xdr:clientData/>
  </xdr:oneCellAnchor>
  <xdr:twoCellAnchor>
    <xdr:from>
      <xdr:col>6</xdr:col>
      <xdr:colOff>422275</xdr:colOff>
      <xdr:row>37</xdr:row>
      <xdr:rowOff>147129</xdr:rowOff>
    </xdr:from>
    <xdr:to>
      <xdr:col>6</xdr:col>
      <xdr:colOff>600075</xdr:colOff>
      <xdr:row>37</xdr:row>
      <xdr:rowOff>147129</xdr:rowOff>
    </xdr:to>
    <xdr:cxnSp macro="">
      <xdr:nvCxnSpPr>
        <xdr:cNvPr id="54" name="直線コネクタ 53"/>
        <xdr:cNvCxnSpPr/>
      </xdr:nvCxnSpPr>
      <xdr:spPr>
        <a:xfrm>
          <a:off x="4546600" y="649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86377</xdr:rowOff>
    </xdr:from>
    <xdr:ext cx="469744" cy="259045"/>
    <xdr:sp macro="" textlink="">
      <xdr:nvSpPr>
        <xdr:cNvPr id="55" name="議会費最大値テキスト"/>
        <xdr:cNvSpPr txBox="1"/>
      </xdr:nvSpPr>
      <xdr:spPr>
        <a:xfrm>
          <a:off x="4686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a:t>
          </a:r>
          <a:endParaRPr kumimoji="1" lang="ja-JP" altLang="en-US" sz="1000" b="1">
            <a:latin typeface="ＭＳ Ｐゴシック"/>
          </a:endParaRPr>
        </a:p>
      </xdr:txBody>
    </xdr:sp>
    <xdr:clientData/>
  </xdr:oneCellAnchor>
  <xdr:twoCellAnchor>
    <xdr:from>
      <xdr:col>6</xdr:col>
      <xdr:colOff>422275</xdr:colOff>
      <xdr:row>30</xdr:row>
      <xdr:rowOff>139700</xdr:rowOff>
    </xdr:from>
    <xdr:to>
      <xdr:col>6</xdr:col>
      <xdr:colOff>600075</xdr:colOff>
      <xdr:row>30</xdr:row>
      <xdr:rowOff>139700</xdr:rowOff>
    </xdr:to>
    <xdr:cxnSp macro="">
      <xdr:nvCxnSpPr>
        <xdr:cNvPr id="56" name="直線コネクタ 55"/>
        <xdr:cNvCxnSpPr/>
      </xdr:nvCxnSpPr>
      <xdr:spPr>
        <a:xfrm>
          <a:off x="4546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57404</xdr:rowOff>
    </xdr:from>
    <xdr:to>
      <xdr:col>6</xdr:col>
      <xdr:colOff>511175</xdr:colOff>
      <xdr:row>35</xdr:row>
      <xdr:rowOff>143129</xdr:rowOff>
    </xdr:to>
    <xdr:cxnSp macro="">
      <xdr:nvCxnSpPr>
        <xdr:cNvPr id="57" name="直線コネクタ 56"/>
        <xdr:cNvCxnSpPr/>
      </xdr:nvCxnSpPr>
      <xdr:spPr>
        <a:xfrm flipV="1">
          <a:off x="3797300" y="6058154"/>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101490</xdr:rowOff>
    </xdr:from>
    <xdr:ext cx="469744" cy="259045"/>
    <xdr:sp macro="" textlink="">
      <xdr:nvSpPr>
        <xdr:cNvPr id="58" name="議会費平均値テキスト"/>
        <xdr:cNvSpPr txBox="1"/>
      </xdr:nvSpPr>
      <xdr:spPr>
        <a:xfrm>
          <a:off x="4686300" y="5759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78613</xdr:rowOff>
    </xdr:from>
    <xdr:to>
      <xdr:col>6</xdr:col>
      <xdr:colOff>561975</xdr:colOff>
      <xdr:row>35</xdr:row>
      <xdr:rowOff>8763</xdr:rowOff>
    </xdr:to>
    <xdr:sp macro="" textlink="">
      <xdr:nvSpPr>
        <xdr:cNvPr id="59" name="フローチャート : 判断 58"/>
        <xdr:cNvSpPr/>
      </xdr:nvSpPr>
      <xdr:spPr>
        <a:xfrm>
          <a:off x="4584700" y="59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143129</xdr:rowOff>
    </xdr:from>
    <xdr:to>
      <xdr:col>5</xdr:col>
      <xdr:colOff>358775</xdr:colOff>
      <xdr:row>36</xdr:row>
      <xdr:rowOff>39688</xdr:rowOff>
    </xdr:to>
    <xdr:cxnSp macro="">
      <xdr:nvCxnSpPr>
        <xdr:cNvPr id="60" name="直線コネクタ 59"/>
        <xdr:cNvCxnSpPr/>
      </xdr:nvCxnSpPr>
      <xdr:spPr>
        <a:xfrm flipV="1">
          <a:off x="2908300" y="6143879"/>
          <a:ext cx="889000" cy="6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3175</xdr:rowOff>
    </xdr:from>
    <xdr:to>
      <xdr:col>5</xdr:col>
      <xdr:colOff>409575</xdr:colOff>
      <xdr:row>35</xdr:row>
      <xdr:rowOff>104775</xdr:rowOff>
    </xdr:to>
    <xdr:sp macro="" textlink="">
      <xdr:nvSpPr>
        <xdr:cNvPr id="61" name="フローチャート : 判断 60"/>
        <xdr:cNvSpPr/>
      </xdr:nvSpPr>
      <xdr:spPr>
        <a:xfrm>
          <a:off x="3746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121302</xdr:rowOff>
    </xdr:from>
    <xdr:ext cx="469744" cy="259045"/>
    <xdr:sp macro="" textlink="">
      <xdr:nvSpPr>
        <xdr:cNvPr id="62" name="テキスト ボックス 61"/>
        <xdr:cNvSpPr txBox="1"/>
      </xdr:nvSpPr>
      <xdr:spPr>
        <a:xfrm>
          <a:off x="3562427" y="577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144272</xdr:rowOff>
    </xdr:from>
    <xdr:to>
      <xdr:col>4</xdr:col>
      <xdr:colOff>155575</xdr:colOff>
      <xdr:row>36</xdr:row>
      <xdr:rowOff>39688</xdr:rowOff>
    </xdr:to>
    <xdr:cxnSp macro="">
      <xdr:nvCxnSpPr>
        <xdr:cNvPr id="63" name="直線コネクタ 62"/>
        <xdr:cNvCxnSpPr/>
      </xdr:nvCxnSpPr>
      <xdr:spPr>
        <a:xfrm>
          <a:off x="2019300" y="6145022"/>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4" name="フローチャート : 判断 63"/>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5" name="テキスト ボックス 64"/>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60261</xdr:rowOff>
    </xdr:from>
    <xdr:to>
      <xdr:col>2</xdr:col>
      <xdr:colOff>638175</xdr:colOff>
      <xdr:row>35</xdr:row>
      <xdr:rowOff>144272</xdr:rowOff>
    </xdr:to>
    <xdr:cxnSp macro="">
      <xdr:nvCxnSpPr>
        <xdr:cNvPr id="66" name="直線コネクタ 65"/>
        <xdr:cNvCxnSpPr/>
      </xdr:nvCxnSpPr>
      <xdr:spPr>
        <a:xfrm>
          <a:off x="1130300" y="5889561"/>
          <a:ext cx="889000" cy="25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138621</xdr:rowOff>
    </xdr:from>
    <xdr:to>
      <xdr:col>3</xdr:col>
      <xdr:colOff>3175</xdr:colOff>
      <xdr:row>35</xdr:row>
      <xdr:rowOff>68771</xdr:rowOff>
    </xdr:to>
    <xdr:sp macro="" textlink="">
      <xdr:nvSpPr>
        <xdr:cNvPr id="67" name="フローチャート : 判断 66"/>
        <xdr:cNvSpPr/>
      </xdr:nvSpPr>
      <xdr:spPr>
        <a:xfrm>
          <a:off x="1968500" y="596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85298</xdr:rowOff>
    </xdr:from>
    <xdr:ext cx="469744" cy="259045"/>
    <xdr:sp macro="" textlink="">
      <xdr:nvSpPr>
        <xdr:cNvPr id="68" name="テキスト ボックス 67"/>
        <xdr:cNvSpPr txBox="1"/>
      </xdr:nvSpPr>
      <xdr:spPr>
        <a:xfrm>
          <a:off x="1784427" y="574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65468</xdr:rowOff>
    </xdr:from>
    <xdr:to>
      <xdr:col>1</xdr:col>
      <xdr:colOff>485775</xdr:colOff>
      <xdr:row>33</xdr:row>
      <xdr:rowOff>167068</xdr:rowOff>
    </xdr:to>
    <xdr:sp macro="" textlink="">
      <xdr:nvSpPr>
        <xdr:cNvPr id="69" name="フローチャート : 判断 68"/>
        <xdr:cNvSpPr/>
      </xdr:nvSpPr>
      <xdr:spPr>
        <a:xfrm>
          <a:off x="1079500" y="572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12145</xdr:rowOff>
    </xdr:from>
    <xdr:ext cx="469744" cy="259045"/>
    <xdr:sp macro="" textlink="">
      <xdr:nvSpPr>
        <xdr:cNvPr id="70" name="テキスト ボックス 69"/>
        <xdr:cNvSpPr txBox="1"/>
      </xdr:nvSpPr>
      <xdr:spPr>
        <a:xfrm>
          <a:off x="895427"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6604</xdr:rowOff>
    </xdr:from>
    <xdr:to>
      <xdr:col>6</xdr:col>
      <xdr:colOff>561975</xdr:colOff>
      <xdr:row>35</xdr:row>
      <xdr:rowOff>108204</xdr:rowOff>
    </xdr:to>
    <xdr:sp macro="" textlink="">
      <xdr:nvSpPr>
        <xdr:cNvPr id="76" name="円/楕円 75"/>
        <xdr:cNvSpPr/>
      </xdr:nvSpPr>
      <xdr:spPr>
        <a:xfrm>
          <a:off x="4584700" y="600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156481</xdr:rowOff>
    </xdr:from>
    <xdr:ext cx="469744" cy="259045"/>
    <xdr:sp macro="" textlink="">
      <xdr:nvSpPr>
        <xdr:cNvPr id="77" name="議会費該当値テキスト"/>
        <xdr:cNvSpPr txBox="1"/>
      </xdr:nvSpPr>
      <xdr:spPr>
        <a:xfrm>
          <a:off x="4686300" y="598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92329</xdr:rowOff>
    </xdr:from>
    <xdr:to>
      <xdr:col>5</xdr:col>
      <xdr:colOff>409575</xdr:colOff>
      <xdr:row>36</xdr:row>
      <xdr:rowOff>22479</xdr:rowOff>
    </xdr:to>
    <xdr:sp macro="" textlink="">
      <xdr:nvSpPr>
        <xdr:cNvPr id="78" name="円/楕円 77"/>
        <xdr:cNvSpPr/>
      </xdr:nvSpPr>
      <xdr:spPr>
        <a:xfrm>
          <a:off x="3746500" y="609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13606</xdr:rowOff>
    </xdr:from>
    <xdr:ext cx="469744" cy="259045"/>
    <xdr:sp macro="" textlink="">
      <xdr:nvSpPr>
        <xdr:cNvPr id="79" name="テキスト ボックス 78"/>
        <xdr:cNvSpPr txBox="1"/>
      </xdr:nvSpPr>
      <xdr:spPr>
        <a:xfrm>
          <a:off x="3562427" y="618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160338</xdr:rowOff>
    </xdr:from>
    <xdr:to>
      <xdr:col>4</xdr:col>
      <xdr:colOff>206375</xdr:colOff>
      <xdr:row>36</xdr:row>
      <xdr:rowOff>90488</xdr:rowOff>
    </xdr:to>
    <xdr:sp macro="" textlink="">
      <xdr:nvSpPr>
        <xdr:cNvPr id="80" name="円/楕円 79"/>
        <xdr:cNvSpPr/>
      </xdr:nvSpPr>
      <xdr:spPr>
        <a:xfrm>
          <a:off x="2857500" y="6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81615</xdr:rowOff>
    </xdr:from>
    <xdr:ext cx="469744" cy="259045"/>
    <xdr:sp macro="" textlink="">
      <xdr:nvSpPr>
        <xdr:cNvPr id="81" name="テキスト ボックス 80"/>
        <xdr:cNvSpPr txBox="1"/>
      </xdr:nvSpPr>
      <xdr:spPr>
        <a:xfrm>
          <a:off x="2673427" y="625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93472</xdr:rowOff>
    </xdr:from>
    <xdr:to>
      <xdr:col>3</xdr:col>
      <xdr:colOff>3175</xdr:colOff>
      <xdr:row>36</xdr:row>
      <xdr:rowOff>23622</xdr:rowOff>
    </xdr:to>
    <xdr:sp macro="" textlink="">
      <xdr:nvSpPr>
        <xdr:cNvPr id="82" name="円/楕円 81"/>
        <xdr:cNvSpPr/>
      </xdr:nvSpPr>
      <xdr:spPr>
        <a:xfrm>
          <a:off x="1968500" y="609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14749</xdr:rowOff>
    </xdr:from>
    <xdr:ext cx="469744" cy="259045"/>
    <xdr:sp macro="" textlink="">
      <xdr:nvSpPr>
        <xdr:cNvPr id="83" name="テキスト ボックス 82"/>
        <xdr:cNvSpPr txBox="1"/>
      </xdr:nvSpPr>
      <xdr:spPr>
        <a:xfrm>
          <a:off x="1784427" y="61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9461</xdr:rowOff>
    </xdr:from>
    <xdr:to>
      <xdr:col>1</xdr:col>
      <xdr:colOff>485775</xdr:colOff>
      <xdr:row>34</xdr:row>
      <xdr:rowOff>111061</xdr:rowOff>
    </xdr:to>
    <xdr:sp macro="" textlink="">
      <xdr:nvSpPr>
        <xdr:cNvPr id="84" name="円/楕円 83"/>
        <xdr:cNvSpPr/>
      </xdr:nvSpPr>
      <xdr:spPr>
        <a:xfrm>
          <a:off x="1079500" y="583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102188</xdr:rowOff>
    </xdr:from>
    <xdr:ext cx="469744" cy="259045"/>
    <xdr:sp macro="" textlink="">
      <xdr:nvSpPr>
        <xdr:cNvPr id="85" name="テキスト ボックス 84"/>
        <xdr:cNvSpPr txBox="1"/>
      </xdr:nvSpPr>
      <xdr:spPr>
        <a:xfrm>
          <a:off x="895427" y="593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95414</xdr:rowOff>
    </xdr:from>
    <xdr:to>
      <xdr:col>6</xdr:col>
      <xdr:colOff>510540</xdr:colOff>
      <xdr:row>58</xdr:row>
      <xdr:rowOff>74268</xdr:rowOff>
    </xdr:to>
    <xdr:cxnSp macro="">
      <xdr:nvCxnSpPr>
        <xdr:cNvPr id="107" name="直線コネクタ 106"/>
        <xdr:cNvCxnSpPr/>
      </xdr:nvCxnSpPr>
      <xdr:spPr>
        <a:xfrm flipV="1">
          <a:off x="4633595" y="8839364"/>
          <a:ext cx="1270" cy="117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78095</xdr:rowOff>
    </xdr:from>
    <xdr:ext cx="534377" cy="259045"/>
    <xdr:sp macro="" textlink="">
      <xdr:nvSpPr>
        <xdr:cNvPr id="108" name="総務費最小値テキスト"/>
        <xdr:cNvSpPr txBox="1"/>
      </xdr:nvSpPr>
      <xdr:spPr>
        <a:xfrm>
          <a:off x="4686300" y="1002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28,623</a:t>
          </a:r>
          <a:endParaRPr kumimoji="1" lang="ja-JP" altLang="en-US" sz="1000" b="1">
            <a:latin typeface="ＭＳ Ｐゴシック"/>
          </a:endParaRPr>
        </a:p>
      </xdr:txBody>
    </xdr:sp>
    <xdr:clientData/>
  </xdr:oneCellAnchor>
  <xdr:twoCellAnchor>
    <xdr:from>
      <xdr:col>6</xdr:col>
      <xdr:colOff>422275</xdr:colOff>
      <xdr:row>58</xdr:row>
      <xdr:rowOff>74268</xdr:rowOff>
    </xdr:from>
    <xdr:to>
      <xdr:col>6</xdr:col>
      <xdr:colOff>600075</xdr:colOff>
      <xdr:row>58</xdr:row>
      <xdr:rowOff>74268</xdr:rowOff>
    </xdr:to>
    <xdr:cxnSp macro="">
      <xdr:nvCxnSpPr>
        <xdr:cNvPr id="109" name="直線コネクタ 108"/>
        <xdr:cNvCxnSpPr/>
      </xdr:nvCxnSpPr>
      <xdr:spPr>
        <a:xfrm>
          <a:off x="4546600" y="1001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42091</xdr:rowOff>
    </xdr:from>
    <xdr:ext cx="599010" cy="259045"/>
    <xdr:sp macro="" textlink="">
      <xdr:nvSpPr>
        <xdr:cNvPr id="110" name="総務費最大値テキスト"/>
        <xdr:cNvSpPr txBox="1"/>
      </xdr:nvSpPr>
      <xdr:spPr>
        <a:xfrm>
          <a:off x="4686300" y="8614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544,373</a:t>
          </a:r>
          <a:endParaRPr kumimoji="1" lang="ja-JP" altLang="en-US" sz="1000" b="1">
            <a:latin typeface="ＭＳ Ｐゴシック"/>
          </a:endParaRPr>
        </a:p>
      </xdr:txBody>
    </xdr:sp>
    <xdr:clientData/>
  </xdr:oneCellAnchor>
  <xdr:twoCellAnchor>
    <xdr:from>
      <xdr:col>6</xdr:col>
      <xdr:colOff>422275</xdr:colOff>
      <xdr:row>51</xdr:row>
      <xdr:rowOff>95414</xdr:rowOff>
    </xdr:from>
    <xdr:to>
      <xdr:col>6</xdr:col>
      <xdr:colOff>600075</xdr:colOff>
      <xdr:row>51</xdr:row>
      <xdr:rowOff>95414</xdr:rowOff>
    </xdr:to>
    <xdr:cxnSp macro="">
      <xdr:nvCxnSpPr>
        <xdr:cNvPr id="111" name="直線コネクタ 110"/>
        <xdr:cNvCxnSpPr/>
      </xdr:nvCxnSpPr>
      <xdr:spPr>
        <a:xfrm>
          <a:off x="4546600" y="883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138600</xdr:rowOff>
    </xdr:from>
    <xdr:to>
      <xdr:col>6</xdr:col>
      <xdr:colOff>511175</xdr:colOff>
      <xdr:row>58</xdr:row>
      <xdr:rowOff>56058</xdr:rowOff>
    </xdr:to>
    <xdr:cxnSp macro="">
      <xdr:nvCxnSpPr>
        <xdr:cNvPr id="112" name="直線コネクタ 111"/>
        <xdr:cNvCxnSpPr/>
      </xdr:nvCxnSpPr>
      <xdr:spPr>
        <a:xfrm>
          <a:off x="3797300" y="9911250"/>
          <a:ext cx="838200" cy="8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163866</xdr:rowOff>
    </xdr:from>
    <xdr:ext cx="534377" cy="259045"/>
    <xdr:sp macro="" textlink="">
      <xdr:nvSpPr>
        <xdr:cNvPr id="113" name="総務費平均値テキスト"/>
        <xdr:cNvSpPr txBox="1"/>
      </xdr:nvSpPr>
      <xdr:spPr>
        <a:xfrm>
          <a:off x="4686300" y="976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140989</xdr:rowOff>
    </xdr:from>
    <xdr:to>
      <xdr:col>6</xdr:col>
      <xdr:colOff>561975</xdr:colOff>
      <xdr:row>58</xdr:row>
      <xdr:rowOff>71139</xdr:rowOff>
    </xdr:to>
    <xdr:sp macro="" textlink="">
      <xdr:nvSpPr>
        <xdr:cNvPr id="114" name="フローチャート : 判断 113"/>
        <xdr:cNvSpPr/>
      </xdr:nvSpPr>
      <xdr:spPr>
        <a:xfrm>
          <a:off x="4584700" y="991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138600</xdr:rowOff>
    </xdr:from>
    <xdr:to>
      <xdr:col>5</xdr:col>
      <xdr:colOff>358775</xdr:colOff>
      <xdr:row>58</xdr:row>
      <xdr:rowOff>71875</xdr:rowOff>
    </xdr:to>
    <xdr:cxnSp macro="">
      <xdr:nvCxnSpPr>
        <xdr:cNvPr id="115" name="直線コネクタ 114"/>
        <xdr:cNvCxnSpPr/>
      </xdr:nvCxnSpPr>
      <xdr:spPr>
        <a:xfrm flipV="1">
          <a:off x="2908300" y="9911250"/>
          <a:ext cx="889000" cy="10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154998</xdr:rowOff>
    </xdr:from>
    <xdr:to>
      <xdr:col>5</xdr:col>
      <xdr:colOff>409575</xdr:colOff>
      <xdr:row>58</xdr:row>
      <xdr:rowOff>85148</xdr:rowOff>
    </xdr:to>
    <xdr:sp macro="" textlink="">
      <xdr:nvSpPr>
        <xdr:cNvPr id="116" name="フローチャート : 判断 115"/>
        <xdr:cNvSpPr/>
      </xdr:nvSpPr>
      <xdr:spPr>
        <a:xfrm>
          <a:off x="3746500" y="992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76275</xdr:rowOff>
    </xdr:from>
    <xdr:ext cx="534377" cy="259045"/>
    <xdr:sp macro="" textlink="">
      <xdr:nvSpPr>
        <xdr:cNvPr id="117" name="テキスト ボックス 116"/>
        <xdr:cNvSpPr txBox="1"/>
      </xdr:nvSpPr>
      <xdr:spPr>
        <a:xfrm>
          <a:off x="3530111" y="1002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71875</xdr:rowOff>
    </xdr:from>
    <xdr:to>
      <xdr:col>4</xdr:col>
      <xdr:colOff>155575</xdr:colOff>
      <xdr:row>58</xdr:row>
      <xdr:rowOff>77473</xdr:rowOff>
    </xdr:to>
    <xdr:cxnSp macro="">
      <xdr:nvCxnSpPr>
        <xdr:cNvPr id="118" name="直線コネクタ 117"/>
        <xdr:cNvCxnSpPr/>
      </xdr:nvCxnSpPr>
      <xdr:spPr>
        <a:xfrm flipV="1">
          <a:off x="2019300" y="10015975"/>
          <a:ext cx="889000" cy="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152652</xdr:rowOff>
    </xdr:from>
    <xdr:to>
      <xdr:col>4</xdr:col>
      <xdr:colOff>206375</xdr:colOff>
      <xdr:row>58</xdr:row>
      <xdr:rowOff>82802</xdr:rowOff>
    </xdr:to>
    <xdr:sp macro="" textlink="">
      <xdr:nvSpPr>
        <xdr:cNvPr id="119" name="フローチャート : 判断 118"/>
        <xdr:cNvSpPr/>
      </xdr:nvSpPr>
      <xdr:spPr>
        <a:xfrm>
          <a:off x="2857500" y="992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99329</xdr:rowOff>
    </xdr:from>
    <xdr:ext cx="534377" cy="259045"/>
    <xdr:sp macro="" textlink="">
      <xdr:nvSpPr>
        <xdr:cNvPr id="120" name="テキスト ボックス 119"/>
        <xdr:cNvSpPr txBox="1"/>
      </xdr:nvSpPr>
      <xdr:spPr>
        <a:xfrm>
          <a:off x="2641111" y="97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72860</xdr:rowOff>
    </xdr:from>
    <xdr:to>
      <xdr:col>2</xdr:col>
      <xdr:colOff>638175</xdr:colOff>
      <xdr:row>58</xdr:row>
      <xdr:rowOff>77473</xdr:rowOff>
    </xdr:to>
    <xdr:cxnSp macro="">
      <xdr:nvCxnSpPr>
        <xdr:cNvPr id="121" name="直線コネクタ 120"/>
        <xdr:cNvCxnSpPr/>
      </xdr:nvCxnSpPr>
      <xdr:spPr>
        <a:xfrm>
          <a:off x="1130300" y="10016960"/>
          <a:ext cx="889000" cy="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160372</xdr:rowOff>
    </xdr:from>
    <xdr:to>
      <xdr:col>3</xdr:col>
      <xdr:colOff>3175</xdr:colOff>
      <xdr:row>58</xdr:row>
      <xdr:rowOff>90522</xdr:rowOff>
    </xdr:to>
    <xdr:sp macro="" textlink="">
      <xdr:nvSpPr>
        <xdr:cNvPr id="122" name="フローチャート : 判断 121"/>
        <xdr:cNvSpPr/>
      </xdr:nvSpPr>
      <xdr:spPr>
        <a:xfrm>
          <a:off x="1968500" y="993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107049</xdr:rowOff>
    </xdr:from>
    <xdr:ext cx="534377" cy="259045"/>
    <xdr:sp macro="" textlink="">
      <xdr:nvSpPr>
        <xdr:cNvPr id="123" name="テキスト ボックス 122"/>
        <xdr:cNvSpPr txBox="1"/>
      </xdr:nvSpPr>
      <xdr:spPr>
        <a:xfrm>
          <a:off x="1752111" y="970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156335</xdr:rowOff>
    </xdr:from>
    <xdr:to>
      <xdr:col>1</xdr:col>
      <xdr:colOff>485775</xdr:colOff>
      <xdr:row>58</xdr:row>
      <xdr:rowOff>86485</xdr:rowOff>
    </xdr:to>
    <xdr:sp macro="" textlink="">
      <xdr:nvSpPr>
        <xdr:cNvPr id="124" name="フローチャート : 判断 123"/>
        <xdr:cNvSpPr/>
      </xdr:nvSpPr>
      <xdr:spPr>
        <a:xfrm>
          <a:off x="1079500" y="992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103012</xdr:rowOff>
    </xdr:from>
    <xdr:ext cx="534377" cy="259045"/>
    <xdr:sp macro="" textlink="">
      <xdr:nvSpPr>
        <xdr:cNvPr id="125" name="テキスト ボックス 124"/>
        <xdr:cNvSpPr txBox="1"/>
      </xdr:nvSpPr>
      <xdr:spPr>
        <a:xfrm>
          <a:off x="863111" y="97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5258</xdr:rowOff>
    </xdr:from>
    <xdr:to>
      <xdr:col>6</xdr:col>
      <xdr:colOff>561975</xdr:colOff>
      <xdr:row>58</xdr:row>
      <xdr:rowOff>106858</xdr:rowOff>
    </xdr:to>
    <xdr:sp macro="" textlink="">
      <xdr:nvSpPr>
        <xdr:cNvPr id="131" name="円/楕円 130"/>
        <xdr:cNvSpPr/>
      </xdr:nvSpPr>
      <xdr:spPr>
        <a:xfrm>
          <a:off x="4584700" y="99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119416</xdr:rowOff>
    </xdr:from>
    <xdr:ext cx="534377" cy="259045"/>
    <xdr:sp macro="" textlink="">
      <xdr:nvSpPr>
        <xdr:cNvPr id="132" name="総務費該当値テキスト"/>
        <xdr:cNvSpPr txBox="1"/>
      </xdr:nvSpPr>
      <xdr:spPr>
        <a:xfrm>
          <a:off x="4686300" y="98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36,589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87800</xdr:rowOff>
    </xdr:from>
    <xdr:to>
      <xdr:col>5</xdr:col>
      <xdr:colOff>409575</xdr:colOff>
      <xdr:row>58</xdr:row>
      <xdr:rowOff>17950</xdr:rowOff>
    </xdr:to>
    <xdr:sp macro="" textlink="">
      <xdr:nvSpPr>
        <xdr:cNvPr id="133" name="円/楕円 132"/>
        <xdr:cNvSpPr/>
      </xdr:nvSpPr>
      <xdr:spPr>
        <a:xfrm>
          <a:off x="3746500" y="98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34477</xdr:rowOff>
    </xdr:from>
    <xdr:ext cx="534377" cy="259045"/>
    <xdr:sp macro="" textlink="">
      <xdr:nvSpPr>
        <xdr:cNvPr id="134" name="テキスト ボックス 133"/>
        <xdr:cNvSpPr txBox="1"/>
      </xdr:nvSpPr>
      <xdr:spPr>
        <a:xfrm>
          <a:off x="3530111" y="963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21075</xdr:rowOff>
    </xdr:from>
    <xdr:to>
      <xdr:col>4</xdr:col>
      <xdr:colOff>206375</xdr:colOff>
      <xdr:row>58</xdr:row>
      <xdr:rowOff>122675</xdr:rowOff>
    </xdr:to>
    <xdr:sp macro="" textlink="">
      <xdr:nvSpPr>
        <xdr:cNvPr id="135" name="円/楕円 134"/>
        <xdr:cNvSpPr/>
      </xdr:nvSpPr>
      <xdr:spPr>
        <a:xfrm>
          <a:off x="2857500" y="99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113802</xdr:rowOff>
    </xdr:from>
    <xdr:ext cx="534377" cy="259045"/>
    <xdr:sp macro="" textlink="">
      <xdr:nvSpPr>
        <xdr:cNvPr id="136" name="テキスト ボックス 135"/>
        <xdr:cNvSpPr txBox="1"/>
      </xdr:nvSpPr>
      <xdr:spPr>
        <a:xfrm>
          <a:off x="2641111" y="1005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26673</xdr:rowOff>
    </xdr:from>
    <xdr:to>
      <xdr:col>3</xdr:col>
      <xdr:colOff>3175</xdr:colOff>
      <xdr:row>58</xdr:row>
      <xdr:rowOff>128273</xdr:rowOff>
    </xdr:to>
    <xdr:sp macro="" textlink="">
      <xdr:nvSpPr>
        <xdr:cNvPr id="137" name="円/楕円 136"/>
        <xdr:cNvSpPr/>
      </xdr:nvSpPr>
      <xdr:spPr>
        <a:xfrm>
          <a:off x="1968500" y="997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119400</xdr:rowOff>
    </xdr:from>
    <xdr:ext cx="534377" cy="259045"/>
    <xdr:sp macro="" textlink="">
      <xdr:nvSpPr>
        <xdr:cNvPr id="138" name="テキスト ボックス 137"/>
        <xdr:cNvSpPr txBox="1"/>
      </xdr:nvSpPr>
      <xdr:spPr>
        <a:xfrm>
          <a:off x="1752111" y="100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22060</xdr:rowOff>
    </xdr:from>
    <xdr:to>
      <xdr:col>1</xdr:col>
      <xdr:colOff>485775</xdr:colOff>
      <xdr:row>58</xdr:row>
      <xdr:rowOff>123660</xdr:rowOff>
    </xdr:to>
    <xdr:sp macro="" textlink="">
      <xdr:nvSpPr>
        <xdr:cNvPr id="139" name="円/楕円 138"/>
        <xdr:cNvSpPr/>
      </xdr:nvSpPr>
      <xdr:spPr>
        <a:xfrm>
          <a:off x="1079500" y="99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114787</xdr:rowOff>
    </xdr:from>
    <xdr:ext cx="534377" cy="259045"/>
    <xdr:sp macro="" textlink="">
      <xdr:nvSpPr>
        <xdr:cNvPr id="140" name="テキスト ボックス 139"/>
        <xdr:cNvSpPr txBox="1"/>
      </xdr:nvSpPr>
      <xdr:spPr>
        <a:xfrm>
          <a:off x="863111" y="100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2" name="正方形/長方形 14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3" name="正方形/長方形 14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 name="正方形/長方形 14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5" name="正方形/長方形 14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6" name="正方形/長方形 14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7" name="正方形/長方形 14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1" name="テキスト ボックス 15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3" name="テキスト ボックス 15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5" name="テキスト ボックス 15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59" name="テキスト ボックス 15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1" name="テキスト ボックス 16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44386</xdr:rowOff>
    </xdr:from>
    <xdr:to>
      <xdr:col>6</xdr:col>
      <xdr:colOff>510540</xdr:colOff>
      <xdr:row>79</xdr:row>
      <xdr:rowOff>51028</xdr:rowOff>
    </xdr:to>
    <xdr:cxnSp macro="">
      <xdr:nvCxnSpPr>
        <xdr:cNvPr id="165" name="直線コネクタ 164"/>
        <xdr:cNvCxnSpPr/>
      </xdr:nvCxnSpPr>
      <xdr:spPr>
        <a:xfrm flipV="1">
          <a:off x="4633595" y="12217336"/>
          <a:ext cx="1270" cy="137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54855</xdr:rowOff>
    </xdr:from>
    <xdr:ext cx="599010" cy="259045"/>
    <xdr:sp macro="" textlink="">
      <xdr:nvSpPr>
        <xdr:cNvPr id="166" name="民生費最小値テキスト"/>
        <xdr:cNvSpPr txBox="1"/>
      </xdr:nvSpPr>
      <xdr:spPr>
        <a:xfrm>
          <a:off x="4686300" y="13599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119,482</a:t>
          </a:r>
          <a:endParaRPr kumimoji="1" lang="ja-JP" altLang="en-US" sz="1000" b="1">
            <a:latin typeface="ＭＳ Ｐゴシック"/>
          </a:endParaRPr>
        </a:p>
      </xdr:txBody>
    </xdr:sp>
    <xdr:clientData/>
  </xdr:oneCellAnchor>
  <xdr:twoCellAnchor>
    <xdr:from>
      <xdr:col>6</xdr:col>
      <xdr:colOff>422275</xdr:colOff>
      <xdr:row>79</xdr:row>
      <xdr:rowOff>51028</xdr:rowOff>
    </xdr:from>
    <xdr:to>
      <xdr:col>6</xdr:col>
      <xdr:colOff>600075</xdr:colOff>
      <xdr:row>79</xdr:row>
      <xdr:rowOff>51028</xdr:rowOff>
    </xdr:to>
    <xdr:cxnSp macro="">
      <xdr:nvCxnSpPr>
        <xdr:cNvPr id="167" name="直線コネクタ 166"/>
        <xdr:cNvCxnSpPr/>
      </xdr:nvCxnSpPr>
      <xdr:spPr>
        <a:xfrm>
          <a:off x="4546600" y="1359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162513</xdr:rowOff>
    </xdr:from>
    <xdr:ext cx="599010" cy="259045"/>
    <xdr:sp macro="" textlink="">
      <xdr:nvSpPr>
        <xdr:cNvPr id="168" name="民生費最大値テキスト"/>
        <xdr:cNvSpPr txBox="1"/>
      </xdr:nvSpPr>
      <xdr:spPr>
        <a:xfrm>
          <a:off x="4686300" y="1199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228,005</a:t>
          </a:r>
          <a:endParaRPr kumimoji="1" lang="ja-JP" altLang="en-US" sz="1000" b="1">
            <a:latin typeface="ＭＳ Ｐゴシック"/>
          </a:endParaRPr>
        </a:p>
      </xdr:txBody>
    </xdr:sp>
    <xdr:clientData/>
  </xdr:oneCellAnchor>
  <xdr:twoCellAnchor>
    <xdr:from>
      <xdr:col>6</xdr:col>
      <xdr:colOff>422275</xdr:colOff>
      <xdr:row>71</xdr:row>
      <xdr:rowOff>44386</xdr:rowOff>
    </xdr:from>
    <xdr:to>
      <xdr:col>6</xdr:col>
      <xdr:colOff>600075</xdr:colOff>
      <xdr:row>71</xdr:row>
      <xdr:rowOff>44386</xdr:rowOff>
    </xdr:to>
    <xdr:cxnSp macro="">
      <xdr:nvCxnSpPr>
        <xdr:cNvPr id="169" name="直線コネクタ 168"/>
        <xdr:cNvCxnSpPr/>
      </xdr:nvCxnSpPr>
      <xdr:spPr>
        <a:xfrm>
          <a:off x="4546600" y="1221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20358</xdr:rowOff>
    </xdr:from>
    <xdr:to>
      <xdr:col>6</xdr:col>
      <xdr:colOff>511175</xdr:colOff>
      <xdr:row>72</xdr:row>
      <xdr:rowOff>104127</xdr:rowOff>
    </xdr:to>
    <xdr:cxnSp macro="">
      <xdr:nvCxnSpPr>
        <xdr:cNvPr id="170" name="直線コネクタ 169"/>
        <xdr:cNvCxnSpPr/>
      </xdr:nvCxnSpPr>
      <xdr:spPr>
        <a:xfrm flipV="1">
          <a:off x="3797300" y="12364758"/>
          <a:ext cx="838200" cy="8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102861</xdr:rowOff>
    </xdr:from>
    <xdr:ext cx="599010" cy="259045"/>
    <xdr:sp macro="" textlink="">
      <xdr:nvSpPr>
        <xdr:cNvPr id="171" name="民生費平均値テキスト"/>
        <xdr:cNvSpPr txBox="1"/>
      </xdr:nvSpPr>
      <xdr:spPr>
        <a:xfrm>
          <a:off x="4686300" y="12961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124434</xdr:rowOff>
    </xdr:from>
    <xdr:to>
      <xdr:col>6</xdr:col>
      <xdr:colOff>561975</xdr:colOff>
      <xdr:row>76</xdr:row>
      <xdr:rowOff>54584</xdr:rowOff>
    </xdr:to>
    <xdr:sp macro="" textlink="">
      <xdr:nvSpPr>
        <xdr:cNvPr id="172" name="フローチャート : 判断 171"/>
        <xdr:cNvSpPr/>
      </xdr:nvSpPr>
      <xdr:spPr>
        <a:xfrm>
          <a:off x="4584700" y="1298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104127</xdr:rowOff>
    </xdr:from>
    <xdr:to>
      <xdr:col>5</xdr:col>
      <xdr:colOff>358775</xdr:colOff>
      <xdr:row>73</xdr:row>
      <xdr:rowOff>154991</xdr:rowOff>
    </xdr:to>
    <xdr:cxnSp macro="">
      <xdr:nvCxnSpPr>
        <xdr:cNvPr id="173" name="直線コネクタ 172"/>
        <xdr:cNvCxnSpPr/>
      </xdr:nvCxnSpPr>
      <xdr:spPr>
        <a:xfrm flipV="1">
          <a:off x="2908300" y="12448527"/>
          <a:ext cx="889000" cy="22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65100</xdr:rowOff>
    </xdr:from>
    <xdr:to>
      <xdr:col>5</xdr:col>
      <xdr:colOff>409575</xdr:colOff>
      <xdr:row>77</xdr:row>
      <xdr:rowOff>166700</xdr:rowOff>
    </xdr:to>
    <xdr:sp macro="" textlink="">
      <xdr:nvSpPr>
        <xdr:cNvPr id="174" name="フローチャート : 判断 173"/>
        <xdr:cNvSpPr/>
      </xdr:nvSpPr>
      <xdr:spPr>
        <a:xfrm>
          <a:off x="3746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157827</xdr:rowOff>
    </xdr:from>
    <xdr:ext cx="599010" cy="259045"/>
    <xdr:sp macro="" textlink="">
      <xdr:nvSpPr>
        <xdr:cNvPr id="175" name="テキスト ボックス 174"/>
        <xdr:cNvSpPr txBox="1"/>
      </xdr:nvSpPr>
      <xdr:spPr>
        <a:xfrm>
          <a:off x="3497794" y="133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154991</xdr:rowOff>
    </xdr:from>
    <xdr:to>
      <xdr:col>4</xdr:col>
      <xdr:colOff>155575</xdr:colOff>
      <xdr:row>74</xdr:row>
      <xdr:rowOff>53404</xdr:rowOff>
    </xdr:to>
    <xdr:cxnSp macro="">
      <xdr:nvCxnSpPr>
        <xdr:cNvPr id="176" name="直線コネクタ 175"/>
        <xdr:cNvCxnSpPr/>
      </xdr:nvCxnSpPr>
      <xdr:spPr>
        <a:xfrm flipV="1">
          <a:off x="2019300" y="12670841"/>
          <a:ext cx="889000" cy="6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12167</xdr:rowOff>
    </xdr:from>
    <xdr:to>
      <xdr:col>4</xdr:col>
      <xdr:colOff>206375</xdr:colOff>
      <xdr:row>78</xdr:row>
      <xdr:rowOff>113767</xdr:rowOff>
    </xdr:to>
    <xdr:sp macro="" textlink="">
      <xdr:nvSpPr>
        <xdr:cNvPr id="177" name="フローチャート : 判断 176"/>
        <xdr:cNvSpPr/>
      </xdr:nvSpPr>
      <xdr:spPr>
        <a:xfrm>
          <a:off x="2857500" y="1338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104894</xdr:rowOff>
    </xdr:from>
    <xdr:ext cx="599010" cy="259045"/>
    <xdr:sp macro="" textlink="">
      <xdr:nvSpPr>
        <xdr:cNvPr id="178" name="テキスト ボックス 177"/>
        <xdr:cNvSpPr txBox="1"/>
      </xdr:nvSpPr>
      <xdr:spPr>
        <a:xfrm>
          <a:off x="2608794" y="1347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53404</xdr:rowOff>
    </xdr:from>
    <xdr:to>
      <xdr:col>2</xdr:col>
      <xdr:colOff>638175</xdr:colOff>
      <xdr:row>74</xdr:row>
      <xdr:rowOff>85306</xdr:rowOff>
    </xdr:to>
    <xdr:cxnSp macro="">
      <xdr:nvCxnSpPr>
        <xdr:cNvPr id="179" name="直線コネクタ 178"/>
        <xdr:cNvCxnSpPr/>
      </xdr:nvCxnSpPr>
      <xdr:spPr>
        <a:xfrm flipV="1">
          <a:off x="1130300" y="12740704"/>
          <a:ext cx="889000" cy="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38988</xdr:rowOff>
    </xdr:from>
    <xdr:to>
      <xdr:col>3</xdr:col>
      <xdr:colOff>3175</xdr:colOff>
      <xdr:row>78</xdr:row>
      <xdr:rowOff>140588</xdr:rowOff>
    </xdr:to>
    <xdr:sp macro="" textlink="">
      <xdr:nvSpPr>
        <xdr:cNvPr id="180" name="フローチャート : 判断 179"/>
        <xdr:cNvSpPr/>
      </xdr:nvSpPr>
      <xdr:spPr>
        <a:xfrm>
          <a:off x="1968500" y="1341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131715</xdr:rowOff>
    </xdr:from>
    <xdr:ext cx="599010" cy="259045"/>
    <xdr:sp macro="" textlink="">
      <xdr:nvSpPr>
        <xdr:cNvPr id="181" name="テキスト ボックス 180"/>
        <xdr:cNvSpPr txBox="1"/>
      </xdr:nvSpPr>
      <xdr:spPr>
        <a:xfrm>
          <a:off x="1719794" y="1350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72631</xdr:rowOff>
    </xdr:from>
    <xdr:to>
      <xdr:col>1</xdr:col>
      <xdr:colOff>485775</xdr:colOff>
      <xdr:row>79</xdr:row>
      <xdr:rowOff>2781</xdr:rowOff>
    </xdr:to>
    <xdr:sp macro="" textlink="">
      <xdr:nvSpPr>
        <xdr:cNvPr id="182" name="フローチャート : 判断 181"/>
        <xdr:cNvSpPr/>
      </xdr:nvSpPr>
      <xdr:spPr>
        <a:xfrm>
          <a:off x="1079500" y="1344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165358</xdr:rowOff>
    </xdr:from>
    <xdr:ext cx="599010" cy="259045"/>
    <xdr:sp macro="" textlink="">
      <xdr:nvSpPr>
        <xdr:cNvPr id="183" name="テキスト ボックス 182"/>
        <xdr:cNvSpPr txBox="1"/>
      </xdr:nvSpPr>
      <xdr:spPr>
        <a:xfrm>
          <a:off x="830794" y="1353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71</xdr:row>
      <xdr:rowOff>141008</xdr:rowOff>
    </xdr:from>
    <xdr:to>
      <xdr:col>6</xdr:col>
      <xdr:colOff>561975</xdr:colOff>
      <xdr:row>72</xdr:row>
      <xdr:rowOff>71158</xdr:rowOff>
    </xdr:to>
    <xdr:sp macro="" textlink="">
      <xdr:nvSpPr>
        <xdr:cNvPr id="189" name="円/楕円 188"/>
        <xdr:cNvSpPr/>
      </xdr:nvSpPr>
      <xdr:spPr>
        <a:xfrm>
          <a:off x="4584700" y="1231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163885</xdr:rowOff>
    </xdr:from>
    <xdr:ext cx="599010" cy="259045"/>
    <xdr:sp macro="" textlink="">
      <xdr:nvSpPr>
        <xdr:cNvPr id="190" name="民生費該当値テキスト"/>
        <xdr:cNvSpPr txBox="1"/>
      </xdr:nvSpPr>
      <xdr:spPr>
        <a:xfrm>
          <a:off x="4686300" y="1216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216,397</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53327</xdr:rowOff>
    </xdr:from>
    <xdr:to>
      <xdr:col>5</xdr:col>
      <xdr:colOff>409575</xdr:colOff>
      <xdr:row>72</xdr:row>
      <xdr:rowOff>154927</xdr:rowOff>
    </xdr:to>
    <xdr:sp macro="" textlink="">
      <xdr:nvSpPr>
        <xdr:cNvPr id="191" name="円/楕円 190"/>
        <xdr:cNvSpPr/>
      </xdr:nvSpPr>
      <xdr:spPr>
        <a:xfrm>
          <a:off x="3746500" y="12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4</xdr:rowOff>
    </xdr:from>
    <xdr:ext cx="599010" cy="259045"/>
    <xdr:sp macro="" textlink="">
      <xdr:nvSpPr>
        <xdr:cNvPr id="192" name="テキスト ボックス 191"/>
        <xdr:cNvSpPr txBox="1"/>
      </xdr:nvSpPr>
      <xdr:spPr>
        <a:xfrm>
          <a:off x="3497794" y="121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209,801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104191</xdr:rowOff>
    </xdr:from>
    <xdr:to>
      <xdr:col>4</xdr:col>
      <xdr:colOff>206375</xdr:colOff>
      <xdr:row>74</xdr:row>
      <xdr:rowOff>34341</xdr:rowOff>
    </xdr:to>
    <xdr:sp macro="" textlink="">
      <xdr:nvSpPr>
        <xdr:cNvPr id="193" name="円/楕円 192"/>
        <xdr:cNvSpPr/>
      </xdr:nvSpPr>
      <xdr:spPr>
        <a:xfrm>
          <a:off x="2857500" y="1262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50868</xdr:rowOff>
    </xdr:from>
    <xdr:ext cx="599010" cy="259045"/>
    <xdr:sp macro="" textlink="">
      <xdr:nvSpPr>
        <xdr:cNvPr id="194" name="テキスト ボックス 193"/>
        <xdr:cNvSpPr txBox="1"/>
      </xdr:nvSpPr>
      <xdr:spPr>
        <a:xfrm>
          <a:off x="2608794" y="1239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192,296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2604</xdr:rowOff>
    </xdr:from>
    <xdr:to>
      <xdr:col>3</xdr:col>
      <xdr:colOff>3175</xdr:colOff>
      <xdr:row>74</xdr:row>
      <xdr:rowOff>104204</xdr:rowOff>
    </xdr:to>
    <xdr:sp macro="" textlink="">
      <xdr:nvSpPr>
        <xdr:cNvPr id="195" name="円/楕円 194"/>
        <xdr:cNvSpPr/>
      </xdr:nvSpPr>
      <xdr:spPr>
        <a:xfrm>
          <a:off x="1968500" y="1268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120731</xdr:rowOff>
    </xdr:from>
    <xdr:ext cx="599010" cy="259045"/>
    <xdr:sp macro="" textlink="">
      <xdr:nvSpPr>
        <xdr:cNvPr id="196" name="テキスト ボックス 195"/>
        <xdr:cNvSpPr txBox="1"/>
      </xdr:nvSpPr>
      <xdr:spPr>
        <a:xfrm>
          <a:off x="1719794" y="12465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186,795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34506</xdr:rowOff>
    </xdr:from>
    <xdr:to>
      <xdr:col>1</xdr:col>
      <xdr:colOff>485775</xdr:colOff>
      <xdr:row>74</xdr:row>
      <xdr:rowOff>136106</xdr:rowOff>
    </xdr:to>
    <xdr:sp macro="" textlink="">
      <xdr:nvSpPr>
        <xdr:cNvPr id="197" name="円/楕円 196"/>
        <xdr:cNvSpPr/>
      </xdr:nvSpPr>
      <xdr:spPr>
        <a:xfrm>
          <a:off x="1079500" y="1272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152633</xdr:rowOff>
    </xdr:from>
    <xdr:ext cx="599010" cy="259045"/>
    <xdr:sp macro="" textlink="">
      <xdr:nvSpPr>
        <xdr:cNvPr id="198" name="テキスト ボックス 197"/>
        <xdr:cNvSpPr txBox="1"/>
      </xdr:nvSpPr>
      <xdr:spPr>
        <a:xfrm>
          <a:off x="830794" y="1249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184,283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0" name="直線コネクタ 20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1" name="テキスト ボックス 21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2" name="直線コネクタ 21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3" name="テキスト ボックス 21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4" name="直線コネクタ 21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5" name="テキスト ボックス 214"/>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18" name="直線コネクタ 21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54627</xdr:rowOff>
    </xdr:from>
    <xdr:ext cx="531299" cy="259045"/>
    <xdr:sp macro="" textlink="">
      <xdr:nvSpPr>
        <xdr:cNvPr id="219" name="テキスト ボックス 218"/>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0" name="直線コネクタ 21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1" name="テキスト ボックス 220"/>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2" name="直線コネクタ 22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88</xdr:row>
      <xdr:rowOff>168927</xdr:rowOff>
    </xdr:from>
    <xdr:ext cx="531299" cy="259045"/>
    <xdr:sp macro="" textlink="">
      <xdr:nvSpPr>
        <xdr:cNvPr id="223" name="テキスト ボックス 222"/>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5" name="テキスト ボックス 22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76121</xdr:rowOff>
    </xdr:from>
    <xdr:to>
      <xdr:col>6</xdr:col>
      <xdr:colOff>510540</xdr:colOff>
      <xdr:row>98</xdr:row>
      <xdr:rowOff>115526</xdr:rowOff>
    </xdr:to>
    <xdr:cxnSp macro="">
      <xdr:nvCxnSpPr>
        <xdr:cNvPr id="227" name="直線コネクタ 226"/>
        <xdr:cNvCxnSpPr/>
      </xdr:nvCxnSpPr>
      <xdr:spPr>
        <a:xfrm flipV="1">
          <a:off x="4633595" y="15506621"/>
          <a:ext cx="1270" cy="141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119353</xdr:rowOff>
    </xdr:from>
    <xdr:ext cx="534377" cy="259045"/>
    <xdr:sp macro="" textlink="">
      <xdr:nvSpPr>
        <xdr:cNvPr id="228" name="衛生費最小値テキスト"/>
        <xdr:cNvSpPr txBox="1"/>
      </xdr:nvSpPr>
      <xdr:spPr>
        <a:xfrm>
          <a:off x="4686300" y="1692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16,846</a:t>
          </a:r>
          <a:endParaRPr kumimoji="1" lang="ja-JP" altLang="en-US" sz="1000" b="1">
            <a:latin typeface="ＭＳ Ｐゴシック"/>
          </a:endParaRPr>
        </a:p>
      </xdr:txBody>
    </xdr:sp>
    <xdr:clientData/>
  </xdr:oneCellAnchor>
  <xdr:twoCellAnchor>
    <xdr:from>
      <xdr:col>6</xdr:col>
      <xdr:colOff>422275</xdr:colOff>
      <xdr:row>98</xdr:row>
      <xdr:rowOff>115526</xdr:rowOff>
    </xdr:from>
    <xdr:to>
      <xdr:col>6</xdr:col>
      <xdr:colOff>600075</xdr:colOff>
      <xdr:row>98</xdr:row>
      <xdr:rowOff>115526</xdr:rowOff>
    </xdr:to>
    <xdr:cxnSp macro="">
      <xdr:nvCxnSpPr>
        <xdr:cNvPr id="229" name="直線コネクタ 228"/>
        <xdr:cNvCxnSpPr/>
      </xdr:nvCxnSpPr>
      <xdr:spPr>
        <a:xfrm>
          <a:off x="4546600" y="1691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22798</xdr:rowOff>
    </xdr:from>
    <xdr:ext cx="534377" cy="259045"/>
    <xdr:sp macro="" textlink="">
      <xdr:nvSpPr>
        <xdr:cNvPr id="230" name="衛生費最大値テキスト"/>
        <xdr:cNvSpPr txBox="1"/>
      </xdr:nvSpPr>
      <xdr:spPr>
        <a:xfrm>
          <a:off x="4686300" y="152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66,225</a:t>
          </a:r>
          <a:endParaRPr kumimoji="1" lang="ja-JP" altLang="en-US" sz="1000" b="1">
            <a:latin typeface="ＭＳ Ｐゴシック"/>
          </a:endParaRPr>
        </a:p>
      </xdr:txBody>
    </xdr:sp>
    <xdr:clientData/>
  </xdr:oneCellAnchor>
  <xdr:twoCellAnchor>
    <xdr:from>
      <xdr:col>6</xdr:col>
      <xdr:colOff>422275</xdr:colOff>
      <xdr:row>90</xdr:row>
      <xdr:rowOff>76121</xdr:rowOff>
    </xdr:from>
    <xdr:to>
      <xdr:col>6</xdr:col>
      <xdr:colOff>600075</xdr:colOff>
      <xdr:row>90</xdr:row>
      <xdr:rowOff>76121</xdr:rowOff>
    </xdr:to>
    <xdr:cxnSp macro="">
      <xdr:nvCxnSpPr>
        <xdr:cNvPr id="231" name="直線コネクタ 230"/>
        <xdr:cNvCxnSpPr/>
      </xdr:nvCxnSpPr>
      <xdr:spPr>
        <a:xfrm>
          <a:off x="4546600" y="1550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170647</xdr:rowOff>
    </xdr:from>
    <xdr:to>
      <xdr:col>6</xdr:col>
      <xdr:colOff>511175</xdr:colOff>
      <xdr:row>97</xdr:row>
      <xdr:rowOff>11113</xdr:rowOff>
    </xdr:to>
    <xdr:cxnSp macro="">
      <xdr:nvCxnSpPr>
        <xdr:cNvPr id="232" name="直線コネクタ 231"/>
        <xdr:cNvCxnSpPr/>
      </xdr:nvCxnSpPr>
      <xdr:spPr>
        <a:xfrm flipV="1">
          <a:off x="3797300" y="16629847"/>
          <a:ext cx="838200" cy="1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125637</xdr:rowOff>
    </xdr:from>
    <xdr:ext cx="534377" cy="259045"/>
    <xdr:sp macro="" textlink="">
      <xdr:nvSpPr>
        <xdr:cNvPr id="233" name="衛生費平均値テキスト"/>
        <xdr:cNvSpPr txBox="1"/>
      </xdr:nvSpPr>
      <xdr:spPr>
        <a:xfrm>
          <a:off x="4686300" y="1624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102760</xdr:rowOff>
    </xdr:from>
    <xdr:to>
      <xdr:col>6</xdr:col>
      <xdr:colOff>561975</xdr:colOff>
      <xdr:row>96</xdr:row>
      <xdr:rowOff>32910</xdr:rowOff>
    </xdr:to>
    <xdr:sp macro="" textlink="">
      <xdr:nvSpPr>
        <xdr:cNvPr id="234" name="フローチャート : 判断 233"/>
        <xdr:cNvSpPr/>
      </xdr:nvSpPr>
      <xdr:spPr>
        <a:xfrm>
          <a:off x="4584700" y="163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11113</xdr:rowOff>
    </xdr:from>
    <xdr:to>
      <xdr:col>5</xdr:col>
      <xdr:colOff>358775</xdr:colOff>
      <xdr:row>97</xdr:row>
      <xdr:rowOff>11113</xdr:rowOff>
    </xdr:to>
    <xdr:cxnSp macro="">
      <xdr:nvCxnSpPr>
        <xdr:cNvPr id="235" name="直線コネクタ 234"/>
        <xdr:cNvCxnSpPr/>
      </xdr:nvCxnSpPr>
      <xdr:spPr>
        <a:xfrm>
          <a:off x="2908300" y="16641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147850</xdr:rowOff>
    </xdr:from>
    <xdr:to>
      <xdr:col>5</xdr:col>
      <xdr:colOff>409575</xdr:colOff>
      <xdr:row>96</xdr:row>
      <xdr:rowOff>78000</xdr:rowOff>
    </xdr:to>
    <xdr:sp macro="" textlink="">
      <xdr:nvSpPr>
        <xdr:cNvPr id="236" name="フローチャート : 判断 235"/>
        <xdr:cNvSpPr/>
      </xdr:nvSpPr>
      <xdr:spPr>
        <a:xfrm>
          <a:off x="3746500" y="164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94527</xdr:rowOff>
    </xdr:from>
    <xdr:ext cx="534377" cy="259045"/>
    <xdr:sp macro="" textlink="">
      <xdr:nvSpPr>
        <xdr:cNvPr id="237" name="テキスト ボックス 236"/>
        <xdr:cNvSpPr txBox="1"/>
      </xdr:nvSpPr>
      <xdr:spPr>
        <a:xfrm>
          <a:off x="3530111" y="1621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6883</xdr:rowOff>
    </xdr:from>
    <xdr:to>
      <xdr:col>4</xdr:col>
      <xdr:colOff>155575</xdr:colOff>
      <xdr:row>97</xdr:row>
      <xdr:rowOff>11113</xdr:rowOff>
    </xdr:to>
    <xdr:cxnSp macro="">
      <xdr:nvCxnSpPr>
        <xdr:cNvPr id="238" name="直線コネクタ 237"/>
        <xdr:cNvCxnSpPr/>
      </xdr:nvCxnSpPr>
      <xdr:spPr>
        <a:xfrm>
          <a:off x="2019300" y="16637533"/>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162109</xdr:rowOff>
    </xdr:from>
    <xdr:to>
      <xdr:col>4</xdr:col>
      <xdr:colOff>206375</xdr:colOff>
      <xdr:row>96</xdr:row>
      <xdr:rowOff>92259</xdr:rowOff>
    </xdr:to>
    <xdr:sp macro="" textlink="">
      <xdr:nvSpPr>
        <xdr:cNvPr id="239" name="フローチャート : 判断 238"/>
        <xdr:cNvSpPr/>
      </xdr:nvSpPr>
      <xdr:spPr>
        <a:xfrm>
          <a:off x="2857500" y="164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108786</xdr:rowOff>
    </xdr:from>
    <xdr:ext cx="534377" cy="259045"/>
    <xdr:sp macro="" textlink="">
      <xdr:nvSpPr>
        <xdr:cNvPr id="240" name="テキスト ボックス 239"/>
        <xdr:cNvSpPr txBox="1"/>
      </xdr:nvSpPr>
      <xdr:spPr>
        <a:xfrm>
          <a:off x="2641111" y="1622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146558</xdr:rowOff>
    </xdr:from>
    <xdr:to>
      <xdr:col>2</xdr:col>
      <xdr:colOff>638175</xdr:colOff>
      <xdr:row>97</xdr:row>
      <xdr:rowOff>6883</xdr:rowOff>
    </xdr:to>
    <xdr:cxnSp macro="">
      <xdr:nvCxnSpPr>
        <xdr:cNvPr id="241" name="直線コネクタ 240"/>
        <xdr:cNvCxnSpPr/>
      </xdr:nvCxnSpPr>
      <xdr:spPr>
        <a:xfrm>
          <a:off x="1130300" y="16605758"/>
          <a:ext cx="889000" cy="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146478</xdr:rowOff>
    </xdr:from>
    <xdr:to>
      <xdr:col>3</xdr:col>
      <xdr:colOff>3175</xdr:colOff>
      <xdr:row>96</xdr:row>
      <xdr:rowOff>76628</xdr:rowOff>
    </xdr:to>
    <xdr:sp macro="" textlink="">
      <xdr:nvSpPr>
        <xdr:cNvPr id="242" name="フローチャート : 判断 241"/>
        <xdr:cNvSpPr/>
      </xdr:nvSpPr>
      <xdr:spPr>
        <a:xfrm>
          <a:off x="1968500" y="1643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93155</xdr:rowOff>
    </xdr:from>
    <xdr:ext cx="534377" cy="259045"/>
    <xdr:sp macro="" textlink="">
      <xdr:nvSpPr>
        <xdr:cNvPr id="243" name="テキスト ボックス 242"/>
        <xdr:cNvSpPr txBox="1"/>
      </xdr:nvSpPr>
      <xdr:spPr>
        <a:xfrm>
          <a:off x="1752111" y="1620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150451</xdr:rowOff>
    </xdr:from>
    <xdr:to>
      <xdr:col>1</xdr:col>
      <xdr:colOff>485775</xdr:colOff>
      <xdr:row>96</xdr:row>
      <xdr:rowOff>80601</xdr:rowOff>
    </xdr:to>
    <xdr:sp macro="" textlink="">
      <xdr:nvSpPr>
        <xdr:cNvPr id="244" name="フローチャート : 判断 243"/>
        <xdr:cNvSpPr/>
      </xdr:nvSpPr>
      <xdr:spPr>
        <a:xfrm>
          <a:off x="1079500" y="164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97128</xdr:rowOff>
    </xdr:from>
    <xdr:ext cx="534377" cy="259045"/>
    <xdr:sp macro="" textlink="">
      <xdr:nvSpPr>
        <xdr:cNvPr id="245" name="テキスト ボックス 244"/>
        <xdr:cNvSpPr txBox="1"/>
      </xdr:nvSpPr>
      <xdr:spPr>
        <a:xfrm>
          <a:off x="863111" y="162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119847</xdr:rowOff>
    </xdr:from>
    <xdr:to>
      <xdr:col>6</xdr:col>
      <xdr:colOff>561975</xdr:colOff>
      <xdr:row>97</xdr:row>
      <xdr:rowOff>49997</xdr:rowOff>
    </xdr:to>
    <xdr:sp macro="" textlink="">
      <xdr:nvSpPr>
        <xdr:cNvPr id="251" name="円/楕円 250"/>
        <xdr:cNvSpPr/>
      </xdr:nvSpPr>
      <xdr:spPr>
        <a:xfrm>
          <a:off x="4584700" y="1657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98274</xdr:rowOff>
    </xdr:from>
    <xdr:ext cx="534377" cy="259045"/>
    <xdr:sp macro="" textlink="">
      <xdr:nvSpPr>
        <xdr:cNvPr id="252" name="衛生費該当値テキスト"/>
        <xdr:cNvSpPr txBox="1"/>
      </xdr:nvSpPr>
      <xdr:spPr>
        <a:xfrm>
          <a:off x="4686300" y="165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26,917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131763</xdr:rowOff>
    </xdr:from>
    <xdr:to>
      <xdr:col>5</xdr:col>
      <xdr:colOff>409575</xdr:colOff>
      <xdr:row>97</xdr:row>
      <xdr:rowOff>61913</xdr:rowOff>
    </xdr:to>
    <xdr:sp macro="" textlink="">
      <xdr:nvSpPr>
        <xdr:cNvPr id="253" name="円/楕円 252"/>
        <xdr:cNvSpPr/>
      </xdr:nvSpPr>
      <xdr:spPr>
        <a:xfrm>
          <a:off x="3746500" y="165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53040</xdr:rowOff>
    </xdr:from>
    <xdr:ext cx="534377" cy="259045"/>
    <xdr:sp macro="" textlink="">
      <xdr:nvSpPr>
        <xdr:cNvPr id="254" name="テキスト ボックス 253"/>
        <xdr:cNvSpPr txBox="1"/>
      </xdr:nvSpPr>
      <xdr:spPr>
        <a:xfrm>
          <a:off x="3530111" y="166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131763</xdr:rowOff>
    </xdr:from>
    <xdr:to>
      <xdr:col>4</xdr:col>
      <xdr:colOff>206375</xdr:colOff>
      <xdr:row>97</xdr:row>
      <xdr:rowOff>61913</xdr:rowOff>
    </xdr:to>
    <xdr:sp macro="" textlink="">
      <xdr:nvSpPr>
        <xdr:cNvPr id="255" name="円/楕円 254"/>
        <xdr:cNvSpPr/>
      </xdr:nvSpPr>
      <xdr:spPr>
        <a:xfrm>
          <a:off x="2857500" y="165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53040</xdr:rowOff>
    </xdr:from>
    <xdr:ext cx="534377" cy="259045"/>
    <xdr:sp macro="" textlink="">
      <xdr:nvSpPr>
        <xdr:cNvPr id="256" name="テキスト ボックス 255"/>
        <xdr:cNvSpPr txBox="1"/>
      </xdr:nvSpPr>
      <xdr:spPr>
        <a:xfrm>
          <a:off x="2641111" y="166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127533</xdr:rowOff>
    </xdr:from>
    <xdr:to>
      <xdr:col>3</xdr:col>
      <xdr:colOff>3175</xdr:colOff>
      <xdr:row>97</xdr:row>
      <xdr:rowOff>57683</xdr:rowOff>
    </xdr:to>
    <xdr:sp macro="" textlink="">
      <xdr:nvSpPr>
        <xdr:cNvPr id="257" name="円/楕円 256"/>
        <xdr:cNvSpPr/>
      </xdr:nvSpPr>
      <xdr:spPr>
        <a:xfrm>
          <a:off x="1968500" y="165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48810</xdr:rowOff>
    </xdr:from>
    <xdr:ext cx="534377" cy="259045"/>
    <xdr:sp macro="" textlink="">
      <xdr:nvSpPr>
        <xdr:cNvPr id="258" name="テキスト ボックス 257"/>
        <xdr:cNvSpPr txBox="1"/>
      </xdr:nvSpPr>
      <xdr:spPr>
        <a:xfrm>
          <a:off x="1752111"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95758</xdr:rowOff>
    </xdr:from>
    <xdr:to>
      <xdr:col>1</xdr:col>
      <xdr:colOff>485775</xdr:colOff>
      <xdr:row>97</xdr:row>
      <xdr:rowOff>25908</xdr:rowOff>
    </xdr:to>
    <xdr:sp macro="" textlink="">
      <xdr:nvSpPr>
        <xdr:cNvPr id="259" name="円/楕円 258"/>
        <xdr:cNvSpPr/>
      </xdr:nvSpPr>
      <xdr:spPr>
        <a:xfrm>
          <a:off x="1079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17035</xdr:rowOff>
    </xdr:from>
    <xdr:ext cx="534377" cy="259045"/>
    <xdr:sp macro="" textlink="">
      <xdr:nvSpPr>
        <xdr:cNvPr id="260" name="テキスト ボックス 259"/>
        <xdr:cNvSpPr txBox="1"/>
      </xdr:nvSpPr>
      <xdr:spPr>
        <a:xfrm>
          <a:off x="863111" y="1664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30226</xdr:rowOff>
    </xdr:from>
    <xdr:to>
      <xdr:col>15</xdr:col>
      <xdr:colOff>180340</xdr:colOff>
      <xdr:row>39</xdr:row>
      <xdr:rowOff>24892</xdr:rowOff>
    </xdr:to>
    <xdr:cxnSp macro="">
      <xdr:nvCxnSpPr>
        <xdr:cNvPr id="284" name="直線コネクタ 283"/>
        <xdr:cNvCxnSpPr/>
      </xdr:nvCxnSpPr>
      <xdr:spPr>
        <a:xfrm flipV="1">
          <a:off x="10475595" y="5345176"/>
          <a:ext cx="1270" cy="136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28719</xdr:rowOff>
    </xdr:from>
    <xdr:ext cx="378565" cy="259045"/>
    <xdr:sp macro="" textlink="">
      <xdr:nvSpPr>
        <xdr:cNvPr id="285" name="労働費最小値テキスト"/>
        <xdr:cNvSpPr txBox="1"/>
      </xdr:nvSpPr>
      <xdr:spPr>
        <a:xfrm>
          <a:off x="10528300" y="6715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a:t>
          </a:r>
          <a:endParaRPr kumimoji="1" lang="ja-JP" altLang="en-US" sz="1000" b="1">
            <a:latin typeface="ＭＳ Ｐゴシック"/>
          </a:endParaRPr>
        </a:p>
      </xdr:txBody>
    </xdr:sp>
    <xdr:clientData/>
  </xdr:oneCellAnchor>
  <xdr:twoCellAnchor>
    <xdr:from>
      <xdr:col>15</xdr:col>
      <xdr:colOff>92075</xdr:colOff>
      <xdr:row>39</xdr:row>
      <xdr:rowOff>24892</xdr:rowOff>
    </xdr:from>
    <xdr:to>
      <xdr:col>15</xdr:col>
      <xdr:colOff>269875</xdr:colOff>
      <xdr:row>39</xdr:row>
      <xdr:rowOff>24892</xdr:rowOff>
    </xdr:to>
    <xdr:cxnSp macro="">
      <xdr:nvCxnSpPr>
        <xdr:cNvPr id="286" name="直線コネクタ 285"/>
        <xdr:cNvCxnSpPr/>
      </xdr:nvCxnSpPr>
      <xdr:spPr>
        <a:xfrm>
          <a:off x="10388600" y="671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148353</xdr:rowOff>
    </xdr:from>
    <xdr:ext cx="534377" cy="259045"/>
    <xdr:sp macro="" textlink="">
      <xdr:nvSpPr>
        <xdr:cNvPr id="287" name="労働費最大値テキスト"/>
        <xdr:cNvSpPr txBox="1"/>
      </xdr:nvSpPr>
      <xdr:spPr>
        <a:xfrm>
          <a:off x="10528300" y="51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a:t>
          </a:r>
          <a:endParaRPr kumimoji="1" lang="ja-JP" altLang="en-US" sz="1000" b="1">
            <a:latin typeface="ＭＳ Ｐゴシック"/>
          </a:endParaRPr>
        </a:p>
      </xdr:txBody>
    </xdr:sp>
    <xdr:clientData/>
  </xdr:oneCellAnchor>
  <xdr:twoCellAnchor>
    <xdr:from>
      <xdr:col>15</xdr:col>
      <xdr:colOff>92075</xdr:colOff>
      <xdr:row>31</xdr:row>
      <xdr:rowOff>30226</xdr:rowOff>
    </xdr:from>
    <xdr:to>
      <xdr:col>15</xdr:col>
      <xdr:colOff>269875</xdr:colOff>
      <xdr:row>31</xdr:row>
      <xdr:rowOff>30226</xdr:rowOff>
    </xdr:to>
    <xdr:cxnSp macro="">
      <xdr:nvCxnSpPr>
        <xdr:cNvPr id="288" name="直線コネクタ 287"/>
        <xdr:cNvCxnSpPr/>
      </xdr:nvCxnSpPr>
      <xdr:spPr>
        <a:xfrm>
          <a:off x="10388600" y="53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168529</xdr:rowOff>
    </xdr:from>
    <xdr:to>
      <xdr:col>15</xdr:col>
      <xdr:colOff>180975</xdr:colOff>
      <xdr:row>39</xdr:row>
      <xdr:rowOff>24892</xdr:rowOff>
    </xdr:to>
    <xdr:cxnSp macro="">
      <xdr:nvCxnSpPr>
        <xdr:cNvPr id="289" name="直線コネクタ 288"/>
        <xdr:cNvCxnSpPr/>
      </xdr:nvCxnSpPr>
      <xdr:spPr>
        <a:xfrm>
          <a:off x="9639300" y="6683629"/>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159021</xdr:rowOff>
    </xdr:from>
    <xdr:ext cx="469744" cy="259045"/>
    <xdr:sp macro="" textlink="">
      <xdr:nvSpPr>
        <xdr:cNvPr id="290" name="労働費平均値テキスト"/>
        <xdr:cNvSpPr txBox="1"/>
      </xdr:nvSpPr>
      <xdr:spPr>
        <a:xfrm>
          <a:off x="10528300" y="6331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136144</xdr:rowOff>
    </xdr:from>
    <xdr:to>
      <xdr:col>15</xdr:col>
      <xdr:colOff>231775</xdr:colOff>
      <xdr:row>38</xdr:row>
      <xdr:rowOff>66294</xdr:rowOff>
    </xdr:to>
    <xdr:sp macro="" textlink="">
      <xdr:nvSpPr>
        <xdr:cNvPr id="291" name="フローチャート : 判断 290"/>
        <xdr:cNvSpPr/>
      </xdr:nvSpPr>
      <xdr:spPr>
        <a:xfrm>
          <a:off x="104267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168529</xdr:rowOff>
    </xdr:from>
    <xdr:to>
      <xdr:col>14</xdr:col>
      <xdr:colOff>28575</xdr:colOff>
      <xdr:row>39</xdr:row>
      <xdr:rowOff>889</xdr:rowOff>
    </xdr:to>
    <xdr:cxnSp macro="">
      <xdr:nvCxnSpPr>
        <xdr:cNvPr id="292" name="直線コネクタ 291"/>
        <xdr:cNvCxnSpPr/>
      </xdr:nvCxnSpPr>
      <xdr:spPr>
        <a:xfrm flipV="1">
          <a:off x="8750300" y="66836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115062</xdr:rowOff>
    </xdr:from>
    <xdr:to>
      <xdr:col>14</xdr:col>
      <xdr:colOff>79375</xdr:colOff>
      <xdr:row>38</xdr:row>
      <xdr:rowOff>45212</xdr:rowOff>
    </xdr:to>
    <xdr:sp macro="" textlink="">
      <xdr:nvSpPr>
        <xdr:cNvPr id="293" name="フローチャート : 判断 292"/>
        <xdr:cNvSpPr/>
      </xdr:nvSpPr>
      <xdr:spPr>
        <a:xfrm>
          <a:off x="9588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61739</xdr:rowOff>
    </xdr:from>
    <xdr:ext cx="469744" cy="259045"/>
    <xdr:sp macro="" textlink="">
      <xdr:nvSpPr>
        <xdr:cNvPr id="294" name="テキスト ボックス 293"/>
        <xdr:cNvSpPr txBox="1"/>
      </xdr:nvSpPr>
      <xdr:spPr>
        <a:xfrm>
          <a:off x="9404427"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65405</xdr:rowOff>
    </xdr:from>
    <xdr:to>
      <xdr:col>12</xdr:col>
      <xdr:colOff>511175</xdr:colOff>
      <xdr:row>39</xdr:row>
      <xdr:rowOff>889</xdr:rowOff>
    </xdr:to>
    <xdr:cxnSp macro="">
      <xdr:nvCxnSpPr>
        <xdr:cNvPr id="295" name="直線コネクタ 294"/>
        <xdr:cNvCxnSpPr/>
      </xdr:nvCxnSpPr>
      <xdr:spPr>
        <a:xfrm>
          <a:off x="7861300" y="6580505"/>
          <a:ext cx="889000" cy="10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89535</xdr:rowOff>
    </xdr:from>
    <xdr:to>
      <xdr:col>12</xdr:col>
      <xdr:colOff>561975</xdr:colOff>
      <xdr:row>38</xdr:row>
      <xdr:rowOff>19685</xdr:rowOff>
    </xdr:to>
    <xdr:sp macro="" textlink="">
      <xdr:nvSpPr>
        <xdr:cNvPr id="296" name="フローチャート : 判断 295"/>
        <xdr:cNvSpPr/>
      </xdr:nvSpPr>
      <xdr:spPr>
        <a:xfrm>
          <a:off x="8699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36212</xdr:rowOff>
    </xdr:from>
    <xdr:ext cx="469744" cy="259045"/>
    <xdr:sp macro="" textlink="">
      <xdr:nvSpPr>
        <xdr:cNvPr id="297" name="テキスト ボックス 296"/>
        <xdr:cNvSpPr txBox="1"/>
      </xdr:nvSpPr>
      <xdr:spPr>
        <a:xfrm>
          <a:off x="8515427" y="620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65405</xdr:rowOff>
    </xdr:from>
    <xdr:to>
      <xdr:col>11</xdr:col>
      <xdr:colOff>307975</xdr:colOff>
      <xdr:row>38</xdr:row>
      <xdr:rowOff>92456</xdr:rowOff>
    </xdr:to>
    <xdr:cxnSp macro="">
      <xdr:nvCxnSpPr>
        <xdr:cNvPr id="298" name="直線コネクタ 297"/>
        <xdr:cNvCxnSpPr/>
      </xdr:nvCxnSpPr>
      <xdr:spPr>
        <a:xfrm flipV="1">
          <a:off x="6972300" y="658050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58928</xdr:rowOff>
    </xdr:from>
    <xdr:to>
      <xdr:col>11</xdr:col>
      <xdr:colOff>358775</xdr:colOff>
      <xdr:row>37</xdr:row>
      <xdr:rowOff>160528</xdr:rowOff>
    </xdr:to>
    <xdr:sp macro="" textlink="">
      <xdr:nvSpPr>
        <xdr:cNvPr id="299" name="フローチャート : 判断 298"/>
        <xdr:cNvSpPr/>
      </xdr:nvSpPr>
      <xdr:spPr>
        <a:xfrm>
          <a:off x="7810500" y="64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5605</xdr:rowOff>
    </xdr:from>
    <xdr:ext cx="469744" cy="259045"/>
    <xdr:sp macro="" textlink="">
      <xdr:nvSpPr>
        <xdr:cNvPr id="300" name="テキスト ボックス 299"/>
        <xdr:cNvSpPr txBox="1"/>
      </xdr:nvSpPr>
      <xdr:spPr>
        <a:xfrm>
          <a:off x="7626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136652</xdr:rowOff>
    </xdr:from>
    <xdr:to>
      <xdr:col>10</xdr:col>
      <xdr:colOff>155575</xdr:colOff>
      <xdr:row>37</xdr:row>
      <xdr:rowOff>66802</xdr:rowOff>
    </xdr:to>
    <xdr:sp macro="" textlink="">
      <xdr:nvSpPr>
        <xdr:cNvPr id="301" name="フローチャート : 判断 300"/>
        <xdr:cNvSpPr/>
      </xdr:nvSpPr>
      <xdr:spPr>
        <a:xfrm>
          <a:off x="6921500" y="6308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83329</xdr:rowOff>
    </xdr:from>
    <xdr:ext cx="469744" cy="259045"/>
    <xdr:sp macro="" textlink="">
      <xdr:nvSpPr>
        <xdr:cNvPr id="302" name="テキスト ボックス 301"/>
        <xdr:cNvSpPr txBox="1"/>
      </xdr:nvSpPr>
      <xdr:spPr>
        <a:xfrm>
          <a:off x="6737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145542</xdr:rowOff>
    </xdr:from>
    <xdr:to>
      <xdr:col>15</xdr:col>
      <xdr:colOff>231775</xdr:colOff>
      <xdr:row>39</xdr:row>
      <xdr:rowOff>75692</xdr:rowOff>
    </xdr:to>
    <xdr:sp macro="" textlink="">
      <xdr:nvSpPr>
        <xdr:cNvPr id="308" name="円/楕円 307"/>
        <xdr:cNvSpPr/>
      </xdr:nvSpPr>
      <xdr:spPr>
        <a:xfrm>
          <a:off x="10426700" y="66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60469</xdr:rowOff>
    </xdr:from>
    <xdr:ext cx="378565" cy="259045"/>
    <xdr:sp macro="" textlink="">
      <xdr:nvSpPr>
        <xdr:cNvPr id="309" name="労働費該当値テキスト"/>
        <xdr:cNvSpPr txBox="1"/>
      </xdr:nvSpPr>
      <xdr:spPr>
        <a:xfrm>
          <a:off x="10528300" y="6575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117729</xdr:rowOff>
    </xdr:from>
    <xdr:to>
      <xdr:col>14</xdr:col>
      <xdr:colOff>79375</xdr:colOff>
      <xdr:row>39</xdr:row>
      <xdr:rowOff>47879</xdr:rowOff>
    </xdr:to>
    <xdr:sp macro="" textlink="">
      <xdr:nvSpPr>
        <xdr:cNvPr id="310" name="円/楕円 309"/>
        <xdr:cNvSpPr/>
      </xdr:nvSpPr>
      <xdr:spPr>
        <a:xfrm>
          <a:off x="9588500" y="663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39006</xdr:rowOff>
    </xdr:from>
    <xdr:ext cx="378565" cy="259045"/>
    <xdr:sp macro="" textlink="">
      <xdr:nvSpPr>
        <xdr:cNvPr id="311" name="テキスト ボックス 310"/>
        <xdr:cNvSpPr txBox="1"/>
      </xdr:nvSpPr>
      <xdr:spPr>
        <a:xfrm>
          <a:off x="9450017" y="67255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121539</xdr:rowOff>
    </xdr:from>
    <xdr:to>
      <xdr:col>12</xdr:col>
      <xdr:colOff>561975</xdr:colOff>
      <xdr:row>39</xdr:row>
      <xdr:rowOff>51689</xdr:rowOff>
    </xdr:to>
    <xdr:sp macro="" textlink="">
      <xdr:nvSpPr>
        <xdr:cNvPr id="312" name="円/楕円 311"/>
        <xdr:cNvSpPr/>
      </xdr:nvSpPr>
      <xdr:spPr>
        <a:xfrm>
          <a:off x="8699500" y="66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42816</xdr:rowOff>
    </xdr:from>
    <xdr:ext cx="378565" cy="259045"/>
    <xdr:sp macro="" textlink="">
      <xdr:nvSpPr>
        <xdr:cNvPr id="313" name="テキスト ボックス 312"/>
        <xdr:cNvSpPr txBox="1"/>
      </xdr:nvSpPr>
      <xdr:spPr>
        <a:xfrm>
          <a:off x="8561017" y="6729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14605</xdr:rowOff>
    </xdr:from>
    <xdr:to>
      <xdr:col>11</xdr:col>
      <xdr:colOff>358775</xdr:colOff>
      <xdr:row>38</xdr:row>
      <xdr:rowOff>116205</xdr:rowOff>
    </xdr:to>
    <xdr:sp macro="" textlink="">
      <xdr:nvSpPr>
        <xdr:cNvPr id="314" name="円/楕円 313"/>
        <xdr:cNvSpPr/>
      </xdr:nvSpPr>
      <xdr:spPr>
        <a:xfrm>
          <a:off x="7810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107332</xdr:rowOff>
    </xdr:from>
    <xdr:ext cx="469744" cy="259045"/>
    <xdr:sp macro="" textlink="">
      <xdr:nvSpPr>
        <xdr:cNvPr id="315" name="テキスト ボックス 314"/>
        <xdr:cNvSpPr txBox="1"/>
      </xdr:nvSpPr>
      <xdr:spPr>
        <a:xfrm>
          <a:off x="762642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41656</xdr:rowOff>
    </xdr:from>
    <xdr:to>
      <xdr:col>10</xdr:col>
      <xdr:colOff>155575</xdr:colOff>
      <xdr:row>38</xdr:row>
      <xdr:rowOff>143256</xdr:rowOff>
    </xdr:to>
    <xdr:sp macro="" textlink="">
      <xdr:nvSpPr>
        <xdr:cNvPr id="316" name="円/楕円 315"/>
        <xdr:cNvSpPr/>
      </xdr:nvSpPr>
      <xdr:spPr>
        <a:xfrm>
          <a:off x="6921500" y="655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134383</xdr:rowOff>
    </xdr:from>
    <xdr:ext cx="378565" cy="259045"/>
    <xdr:sp macro="" textlink="">
      <xdr:nvSpPr>
        <xdr:cNvPr id="317" name="テキスト ボックス 316"/>
        <xdr:cNvSpPr txBox="1"/>
      </xdr:nvSpPr>
      <xdr:spPr>
        <a:xfrm>
          <a:off x="6783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4875</xdr:rowOff>
    </xdr:from>
    <xdr:to>
      <xdr:col>15</xdr:col>
      <xdr:colOff>180340</xdr:colOff>
      <xdr:row>59</xdr:row>
      <xdr:rowOff>95433</xdr:rowOff>
    </xdr:to>
    <xdr:cxnSp macro="">
      <xdr:nvCxnSpPr>
        <xdr:cNvPr id="343" name="直線コネクタ 342"/>
        <xdr:cNvCxnSpPr/>
      </xdr:nvCxnSpPr>
      <xdr:spPr>
        <a:xfrm flipV="1">
          <a:off x="10475595" y="8748825"/>
          <a:ext cx="1270" cy="1462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99260</xdr:rowOff>
    </xdr:from>
    <xdr:ext cx="378565" cy="259045"/>
    <xdr:sp macro="" textlink="">
      <xdr:nvSpPr>
        <xdr:cNvPr id="344" name="農林水産業費最小値テキスト"/>
        <xdr:cNvSpPr txBox="1"/>
      </xdr:nvSpPr>
      <xdr:spPr>
        <a:xfrm>
          <a:off x="10528300" y="10214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15</xdr:col>
      <xdr:colOff>92075</xdr:colOff>
      <xdr:row>59</xdr:row>
      <xdr:rowOff>95433</xdr:rowOff>
    </xdr:from>
    <xdr:to>
      <xdr:col>15</xdr:col>
      <xdr:colOff>269875</xdr:colOff>
      <xdr:row>59</xdr:row>
      <xdr:rowOff>95433</xdr:rowOff>
    </xdr:to>
    <xdr:cxnSp macro="">
      <xdr:nvCxnSpPr>
        <xdr:cNvPr id="345" name="直線コネクタ 344"/>
        <xdr:cNvCxnSpPr/>
      </xdr:nvCxnSpPr>
      <xdr:spPr>
        <a:xfrm>
          <a:off x="10388600" y="1021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123002</xdr:rowOff>
    </xdr:from>
    <xdr:ext cx="534377" cy="259045"/>
    <xdr:sp macro="" textlink="">
      <xdr:nvSpPr>
        <xdr:cNvPr id="346" name="農林水産業費最大値テキスト"/>
        <xdr:cNvSpPr txBox="1"/>
      </xdr:nvSpPr>
      <xdr:spPr>
        <a:xfrm>
          <a:off x="10528300" y="852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89,757</a:t>
          </a:r>
          <a:endParaRPr kumimoji="1" lang="ja-JP" altLang="en-US" sz="1000" b="1">
            <a:latin typeface="ＭＳ Ｐゴシック"/>
          </a:endParaRPr>
        </a:p>
      </xdr:txBody>
    </xdr:sp>
    <xdr:clientData/>
  </xdr:oneCellAnchor>
  <xdr:twoCellAnchor>
    <xdr:from>
      <xdr:col>15</xdr:col>
      <xdr:colOff>92075</xdr:colOff>
      <xdr:row>51</xdr:row>
      <xdr:rowOff>4875</xdr:rowOff>
    </xdr:from>
    <xdr:to>
      <xdr:col>15</xdr:col>
      <xdr:colOff>269875</xdr:colOff>
      <xdr:row>51</xdr:row>
      <xdr:rowOff>4875</xdr:rowOff>
    </xdr:to>
    <xdr:cxnSp macro="">
      <xdr:nvCxnSpPr>
        <xdr:cNvPr id="347" name="直線コネクタ 346"/>
        <xdr:cNvCxnSpPr/>
      </xdr:nvCxnSpPr>
      <xdr:spPr>
        <a:xfrm>
          <a:off x="10388600" y="874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94845</xdr:rowOff>
    </xdr:from>
    <xdr:to>
      <xdr:col>15</xdr:col>
      <xdr:colOff>180975</xdr:colOff>
      <xdr:row>59</xdr:row>
      <xdr:rowOff>95433</xdr:rowOff>
    </xdr:to>
    <xdr:cxnSp macro="">
      <xdr:nvCxnSpPr>
        <xdr:cNvPr id="348" name="直線コネクタ 347"/>
        <xdr:cNvCxnSpPr/>
      </xdr:nvCxnSpPr>
      <xdr:spPr>
        <a:xfrm>
          <a:off x="9639300" y="10210395"/>
          <a:ext cx="8382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44160</xdr:rowOff>
    </xdr:from>
    <xdr:ext cx="534377" cy="259045"/>
    <xdr:sp macro="" textlink="">
      <xdr:nvSpPr>
        <xdr:cNvPr id="349" name="農林水産業費平均値テキスト"/>
        <xdr:cNvSpPr txBox="1"/>
      </xdr:nvSpPr>
      <xdr:spPr>
        <a:xfrm>
          <a:off x="10528300" y="9816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21283</xdr:rowOff>
    </xdr:from>
    <xdr:to>
      <xdr:col>15</xdr:col>
      <xdr:colOff>231775</xdr:colOff>
      <xdr:row>58</xdr:row>
      <xdr:rowOff>122883</xdr:rowOff>
    </xdr:to>
    <xdr:sp macro="" textlink="">
      <xdr:nvSpPr>
        <xdr:cNvPr id="350" name="フローチャート : 判断 349"/>
        <xdr:cNvSpPr/>
      </xdr:nvSpPr>
      <xdr:spPr>
        <a:xfrm>
          <a:off x="10426700" y="996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94845</xdr:rowOff>
    </xdr:from>
    <xdr:to>
      <xdr:col>14</xdr:col>
      <xdr:colOff>28575</xdr:colOff>
      <xdr:row>59</xdr:row>
      <xdr:rowOff>95678</xdr:rowOff>
    </xdr:to>
    <xdr:cxnSp macro="">
      <xdr:nvCxnSpPr>
        <xdr:cNvPr id="351" name="直線コネクタ 350"/>
        <xdr:cNvCxnSpPr/>
      </xdr:nvCxnSpPr>
      <xdr:spPr>
        <a:xfrm flipV="1">
          <a:off x="8750300" y="10210395"/>
          <a:ext cx="8890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83512</xdr:rowOff>
    </xdr:from>
    <xdr:to>
      <xdr:col>14</xdr:col>
      <xdr:colOff>79375</xdr:colOff>
      <xdr:row>59</xdr:row>
      <xdr:rowOff>13662</xdr:rowOff>
    </xdr:to>
    <xdr:sp macro="" textlink="">
      <xdr:nvSpPr>
        <xdr:cNvPr id="352" name="フローチャート : 判断 351"/>
        <xdr:cNvSpPr/>
      </xdr:nvSpPr>
      <xdr:spPr>
        <a:xfrm>
          <a:off x="9588500" y="1002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30189</xdr:rowOff>
    </xdr:from>
    <xdr:ext cx="469744" cy="259045"/>
    <xdr:sp macro="" textlink="">
      <xdr:nvSpPr>
        <xdr:cNvPr id="353" name="テキスト ボックス 352"/>
        <xdr:cNvSpPr txBox="1"/>
      </xdr:nvSpPr>
      <xdr:spPr>
        <a:xfrm>
          <a:off x="9404427" y="980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95564</xdr:rowOff>
    </xdr:from>
    <xdr:to>
      <xdr:col>12</xdr:col>
      <xdr:colOff>511175</xdr:colOff>
      <xdr:row>59</xdr:row>
      <xdr:rowOff>95678</xdr:rowOff>
    </xdr:to>
    <xdr:cxnSp macro="">
      <xdr:nvCxnSpPr>
        <xdr:cNvPr id="354" name="直線コネクタ 353"/>
        <xdr:cNvCxnSpPr/>
      </xdr:nvCxnSpPr>
      <xdr:spPr>
        <a:xfrm>
          <a:off x="7861300" y="1021111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98697</xdr:rowOff>
    </xdr:from>
    <xdr:to>
      <xdr:col>12</xdr:col>
      <xdr:colOff>561975</xdr:colOff>
      <xdr:row>59</xdr:row>
      <xdr:rowOff>28847</xdr:rowOff>
    </xdr:to>
    <xdr:sp macro="" textlink="">
      <xdr:nvSpPr>
        <xdr:cNvPr id="355" name="フローチャート : 判断 354"/>
        <xdr:cNvSpPr/>
      </xdr:nvSpPr>
      <xdr:spPr>
        <a:xfrm>
          <a:off x="8699500" y="1004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45374</xdr:rowOff>
    </xdr:from>
    <xdr:ext cx="469744" cy="259045"/>
    <xdr:sp macro="" textlink="">
      <xdr:nvSpPr>
        <xdr:cNvPr id="356" name="テキスト ボックス 355"/>
        <xdr:cNvSpPr txBox="1"/>
      </xdr:nvSpPr>
      <xdr:spPr>
        <a:xfrm>
          <a:off x="8515427" y="981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94993</xdr:rowOff>
    </xdr:from>
    <xdr:to>
      <xdr:col>11</xdr:col>
      <xdr:colOff>307975</xdr:colOff>
      <xdr:row>59</xdr:row>
      <xdr:rowOff>95564</xdr:rowOff>
    </xdr:to>
    <xdr:cxnSp macro="">
      <xdr:nvCxnSpPr>
        <xdr:cNvPr id="357" name="直線コネクタ 356"/>
        <xdr:cNvCxnSpPr/>
      </xdr:nvCxnSpPr>
      <xdr:spPr>
        <a:xfrm>
          <a:off x="6972300" y="10210543"/>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106028</xdr:rowOff>
    </xdr:from>
    <xdr:to>
      <xdr:col>11</xdr:col>
      <xdr:colOff>358775</xdr:colOff>
      <xdr:row>59</xdr:row>
      <xdr:rowOff>36178</xdr:rowOff>
    </xdr:to>
    <xdr:sp macro="" textlink="">
      <xdr:nvSpPr>
        <xdr:cNvPr id="358" name="フローチャート : 判断 357"/>
        <xdr:cNvSpPr/>
      </xdr:nvSpPr>
      <xdr:spPr>
        <a:xfrm>
          <a:off x="7810500" y="1005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52705</xdr:rowOff>
    </xdr:from>
    <xdr:ext cx="469744" cy="259045"/>
    <xdr:sp macro="" textlink="">
      <xdr:nvSpPr>
        <xdr:cNvPr id="359" name="テキスト ボックス 358"/>
        <xdr:cNvSpPr txBox="1"/>
      </xdr:nvSpPr>
      <xdr:spPr>
        <a:xfrm>
          <a:off x="7626427" y="98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108119</xdr:rowOff>
    </xdr:from>
    <xdr:to>
      <xdr:col>10</xdr:col>
      <xdr:colOff>155575</xdr:colOff>
      <xdr:row>59</xdr:row>
      <xdr:rowOff>38269</xdr:rowOff>
    </xdr:to>
    <xdr:sp macro="" textlink="">
      <xdr:nvSpPr>
        <xdr:cNvPr id="360" name="フローチャート : 判断 359"/>
        <xdr:cNvSpPr/>
      </xdr:nvSpPr>
      <xdr:spPr>
        <a:xfrm>
          <a:off x="6921500" y="1005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54796</xdr:rowOff>
    </xdr:from>
    <xdr:ext cx="469744" cy="259045"/>
    <xdr:sp macro="" textlink="">
      <xdr:nvSpPr>
        <xdr:cNvPr id="361" name="テキスト ボックス 360"/>
        <xdr:cNvSpPr txBox="1"/>
      </xdr:nvSpPr>
      <xdr:spPr>
        <a:xfrm>
          <a:off x="6737427" y="982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44633</xdr:rowOff>
    </xdr:from>
    <xdr:to>
      <xdr:col>15</xdr:col>
      <xdr:colOff>231775</xdr:colOff>
      <xdr:row>59</xdr:row>
      <xdr:rowOff>146233</xdr:rowOff>
    </xdr:to>
    <xdr:sp macro="" textlink="">
      <xdr:nvSpPr>
        <xdr:cNvPr id="367" name="円/楕円 366"/>
        <xdr:cNvSpPr/>
      </xdr:nvSpPr>
      <xdr:spPr>
        <a:xfrm>
          <a:off x="10426700" y="1016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131010</xdr:rowOff>
    </xdr:from>
    <xdr:ext cx="378565" cy="259045"/>
    <xdr:sp macro="" textlink="">
      <xdr:nvSpPr>
        <xdr:cNvPr id="368" name="農林水産業費該当値テキスト"/>
        <xdr:cNvSpPr txBox="1"/>
      </xdr:nvSpPr>
      <xdr:spPr>
        <a:xfrm>
          <a:off x="10528300" y="10075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44045</xdr:rowOff>
    </xdr:from>
    <xdr:to>
      <xdr:col>14</xdr:col>
      <xdr:colOff>79375</xdr:colOff>
      <xdr:row>59</xdr:row>
      <xdr:rowOff>145645</xdr:rowOff>
    </xdr:to>
    <xdr:sp macro="" textlink="">
      <xdr:nvSpPr>
        <xdr:cNvPr id="369" name="円/楕円 368"/>
        <xdr:cNvSpPr/>
      </xdr:nvSpPr>
      <xdr:spPr>
        <a:xfrm>
          <a:off x="9588500" y="101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136772</xdr:rowOff>
    </xdr:from>
    <xdr:ext cx="378565" cy="259045"/>
    <xdr:sp macro="" textlink="">
      <xdr:nvSpPr>
        <xdr:cNvPr id="370" name="テキスト ボックス 369"/>
        <xdr:cNvSpPr txBox="1"/>
      </xdr:nvSpPr>
      <xdr:spPr>
        <a:xfrm>
          <a:off x="9450017" y="10252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44878</xdr:rowOff>
    </xdr:from>
    <xdr:to>
      <xdr:col>12</xdr:col>
      <xdr:colOff>561975</xdr:colOff>
      <xdr:row>59</xdr:row>
      <xdr:rowOff>146478</xdr:rowOff>
    </xdr:to>
    <xdr:sp macro="" textlink="">
      <xdr:nvSpPr>
        <xdr:cNvPr id="371" name="円/楕円 370"/>
        <xdr:cNvSpPr/>
      </xdr:nvSpPr>
      <xdr:spPr>
        <a:xfrm>
          <a:off x="8699500" y="1016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137605</xdr:rowOff>
    </xdr:from>
    <xdr:ext cx="378565" cy="259045"/>
    <xdr:sp macro="" textlink="">
      <xdr:nvSpPr>
        <xdr:cNvPr id="372" name="テキスト ボックス 371"/>
        <xdr:cNvSpPr txBox="1"/>
      </xdr:nvSpPr>
      <xdr:spPr>
        <a:xfrm>
          <a:off x="8561017" y="10253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44764</xdr:rowOff>
    </xdr:from>
    <xdr:to>
      <xdr:col>11</xdr:col>
      <xdr:colOff>358775</xdr:colOff>
      <xdr:row>59</xdr:row>
      <xdr:rowOff>146364</xdr:rowOff>
    </xdr:to>
    <xdr:sp macro="" textlink="">
      <xdr:nvSpPr>
        <xdr:cNvPr id="373" name="円/楕円 372"/>
        <xdr:cNvSpPr/>
      </xdr:nvSpPr>
      <xdr:spPr>
        <a:xfrm>
          <a:off x="7810500" y="101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137491</xdr:rowOff>
    </xdr:from>
    <xdr:ext cx="378565" cy="259045"/>
    <xdr:sp macro="" textlink="">
      <xdr:nvSpPr>
        <xdr:cNvPr id="374" name="テキスト ボックス 373"/>
        <xdr:cNvSpPr txBox="1"/>
      </xdr:nvSpPr>
      <xdr:spPr>
        <a:xfrm>
          <a:off x="7672017" y="10253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44193</xdr:rowOff>
    </xdr:from>
    <xdr:to>
      <xdr:col>10</xdr:col>
      <xdr:colOff>155575</xdr:colOff>
      <xdr:row>59</xdr:row>
      <xdr:rowOff>145793</xdr:rowOff>
    </xdr:to>
    <xdr:sp macro="" textlink="">
      <xdr:nvSpPr>
        <xdr:cNvPr id="375" name="円/楕円 374"/>
        <xdr:cNvSpPr/>
      </xdr:nvSpPr>
      <xdr:spPr>
        <a:xfrm>
          <a:off x="6921500" y="101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136920</xdr:rowOff>
    </xdr:from>
    <xdr:ext cx="378565" cy="259045"/>
    <xdr:sp macro="" textlink="">
      <xdr:nvSpPr>
        <xdr:cNvPr id="376" name="テキスト ボックス 375"/>
        <xdr:cNvSpPr txBox="1"/>
      </xdr:nvSpPr>
      <xdr:spPr>
        <a:xfrm>
          <a:off x="6783017" y="10252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117232</xdr:rowOff>
    </xdr:from>
    <xdr:to>
      <xdr:col>15</xdr:col>
      <xdr:colOff>180340</xdr:colOff>
      <xdr:row>79</xdr:row>
      <xdr:rowOff>57142</xdr:rowOff>
    </xdr:to>
    <xdr:cxnSp macro="">
      <xdr:nvCxnSpPr>
        <xdr:cNvPr id="402" name="直線コネクタ 401"/>
        <xdr:cNvCxnSpPr/>
      </xdr:nvCxnSpPr>
      <xdr:spPr>
        <a:xfrm flipV="1">
          <a:off x="10475595" y="12118732"/>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60969</xdr:rowOff>
    </xdr:from>
    <xdr:ext cx="469744" cy="259045"/>
    <xdr:sp macro="" textlink="">
      <xdr:nvSpPr>
        <xdr:cNvPr id="403" name="商工費最小値テキスト"/>
        <xdr:cNvSpPr txBox="1"/>
      </xdr:nvSpPr>
      <xdr:spPr>
        <a:xfrm>
          <a:off x="10528300" y="1360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a:t>
          </a:r>
          <a:endParaRPr kumimoji="1" lang="ja-JP" altLang="en-US" sz="1000" b="1">
            <a:latin typeface="ＭＳ Ｐゴシック"/>
          </a:endParaRPr>
        </a:p>
      </xdr:txBody>
    </xdr:sp>
    <xdr:clientData/>
  </xdr:oneCellAnchor>
  <xdr:twoCellAnchor>
    <xdr:from>
      <xdr:col>15</xdr:col>
      <xdr:colOff>92075</xdr:colOff>
      <xdr:row>79</xdr:row>
      <xdr:rowOff>57142</xdr:rowOff>
    </xdr:from>
    <xdr:to>
      <xdr:col>15</xdr:col>
      <xdr:colOff>269875</xdr:colOff>
      <xdr:row>79</xdr:row>
      <xdr:rowOff>57142</xdr:rowOff>
    </xdr:to>
    <xdr:cxnSp macro="">
      <xdr:nvCxnSpPr>
        <xdr:cNvPr id="404" name="直線コネクタ 403"/>
        <xdr:cNvCxnSpPr/>
      </xdr:nvCxnSpPr>
      <xdr:spPr>
        <a:xfrm>
          <a:off x="10388600" y="136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63909</xdr:rowOff>
    </xdr:from>
    <xdr:ext cx="534377" cy="259045"/>
    <xdr:sp macro="" textlink="">
      <xdr:nvSpPr>
        <xdr:cNvPr id="405" name="商工費最大値テキスト"/>
        <xdr:cNvSpPr txBox="1"/>
      </xdr:nvSpPr>
      <xdr:spPr>
        <a:xfrm>
          <a:off x="10528300" y="1189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46,688</a:t>
          </a:r>
          <a:endParaRPr kumimoji="1" lang="ja-JP" altLang="en-US" sz="1000" b="1">
            <a:latin typeface="ＭＳ Ｐゴシック"/>
          </a:endParaRPr>
        </a:p>
      </xdr:txBody>
    </xdr:sp>
    <xdr:clientData/>
  </xdr:oneCellAnchor>
  <xdr:twoCellAnchor>
    <xdr:from>
      <xdr:col>15</xdr:col>
      <xdr:colOff>92075</xdr:colOff>
      <xdr:row>70</xdr:row>
      <xdr:rowOff>117232</xdr:rowOff>
    </xdr:from>
    <xdr:to>
      <xdr:col>15</xdr:col>
      <xdr:colOff>269875</xdr:colOff>
      <xdr:row>70</xdr:row>
      <xdr:rowOff>117232</xdr:rowOff>
    </xdr:to>
    <xdr:cxnSp macro="">
      <xdr:nvCxnSpPr>
        <xdr:cNvPr id="406" name="直線コネクタ 405"/>
        <xdr:cNvCxnSpPr/>
      </xdr:nvCxnSpPr>
      <xdr:spPr>
        <a:xfrm>
          <a:off x="10388600" y="1211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47149</xdr:rowOff>
    </xdr:from>
    <xdr:to>
      <xdr:col>15</xdr:col>
      <xdr:colOff>180975</xdr:colOff>
      <xdr:row>79</xdr:row>
      <xdr:rowOff>79415</xdr:rowOff>
    </xdr:to>
    <xdr:cxnSp macro="">
      <xdr:nvCxnSpPr>
        <xdr:cNvPr id="407" name="直線コネクタ 406"/>
        <xdr:cNvCxnSpPr/>
      </xdr:nvCxnSpPr>
      <xdr:spPr>
        <a:xfrm flipV="1">
          <a:off x="9639300" y="13591699"/>
          <a:ext cx="8382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26770</xdr:rowOff>
    </xdr:from>
    <xdr:ext cx="534377" cy="259045"/>
    <xdr:sp macro="" textlink="">
      <xdr:nvSpPr>
        <xdr:cNvPr id="408" name="商工費平均値テキスト"/>
        <xdr:cNvSpPr txBox="1"/>
      </xdr:nvSpPr>
      <xdr:spPr>
        <a:xfrm>
          <a:off x="10528300" y="13056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3893</xdr:rowOff>
    </xdr:from>
    <xdr:to>
      <xdr:col>15</xdr:col>
      <xdr:colOff>231775</xdr:colOff>
      <xdr:row>77</xdr:row>
      <xdr:rowOff>105493</xdr:rowOff>
    </xdr:to>
    <xdr:sp macro="" textlink="">
      <xdr:nvSpPr>
        <xdr:cNvPr id="409" name="フローチャート : 判断 408"/>
        <xdr:cNvSpPr/>
      </xdr:nvSpPr>
      <xdr:spPr>
        <a:xfrm>
          <a:off x="10426700" y="132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79415</xdr:rowOff>
    </xdr:from>
    <xdr:to>
      <xdr:col>14</xdr:col>
      <xdr:colOff>28575</xdr:colOff>
      <xdr:row>79</xdr:row>
      <xdr:rowOff>82420</xdr:rowOff>
    </xdr:to>
    <xdr:cxnSp macro="">
      <xdr:nvCxnSpPr>
        <xdr:cNvPr id="410" name="直線コネクタ 409"/>
        <xdr:cNvCxnSpPr/>
      </xdr:nvCxnSpPr>
      <xdr:spPr>
        <a:xfrm flipV="1">
          <a:off x="8750300" y="13623965"/>
          <a:ext cx="889000" cy="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119859</xdr:rowOff>
    </xdr:from>
    <xdr:to>
      <xdr:col>14</xdr:col>
      <xdr:colOff>79375</xdr:colOff>
      <xdr:row>78</xdr:row>
      <xdr:rowOff>50009</xdr:rowOff>
    </xdr:to>
    <xdr:sp macro="" textlink="">
      <xdr:nvSpPr>
        <xdr:cNvPr id="411" name="フローチャート : 判断 410"/>
        <xdr:cNvSpPr/>
      </xdr:nvSpPr>
      <xdr:spPr>
        <a:xfrm>
          <a:off x="9588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66536</xdr:rowOff>
    </xdr:from>
    <xdr:ext cx="469744" cy="259045"/>
    <xdr:sp macro="" textlink="">
      <xdr:nvSpPr>
        <xdr:cNvPr id="412" name="テキスト ボックス 411"/>
        <xdr:cNvSpPr txBox="1"/>
      </xdr:nvSpPr>
      <xdr:spPr>
        <a:xfrm>
          <a:off x="9404427"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82158</xdr:rowOff>
    </xdr:from>
    <xdr:to>
      <xdr:col>12</xdr:col>
      <xdr:colOff>511175</xdr:colOff>
      <xdr:row>79</xdr:row>
      <xdr:rowOff>82420</xdr:rowOff>
    </xdr:to>
    <xdr:cxnSp macro="">
      <xdr:nvCxnSpPr>
        <xdr:cNvPr id="413" name="直線コネクタ 412"/>
        <xdr:cNvCxnSpPr/>
      </xdr:nvCxnSpPr>
      <xdr:spPr>
        <a:xfrm>
          <a:off x="7861300" y="13626708"/>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109964</xdr:rowOff>
    </xdr:from>
    <xdr:to>
      <xdr:col>12</xdr:col>
      <xdr:colOff>561975</xdr:colOff>
      <xdr:row>78</xdr:row>
      <xdr:rowOff>40114</xdr:rowOff>
    </xdr:to>
    <xdr:sp macro="" textlink="">
      <xdr:nvSpPr>
        <xdr:cNvPr id="414" name="フローチャート : 判断 413"/>
        <xdr:cNvSpPr/>
      </xdr:nvSpPr>
      <xdr:spPr>
        <a:xfrm>
          <a:off x="8699500" y="13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56641</xdr:rowOff>
    </xdr:from>
    <xdr:ext cx="469744" cy="259045"/>
    <xdr:sp macro="" textlink="">
      <xdr:nvSpPr>
        <xdr:cNvPr id="415" name="テキスト ボックス 414"/>
        <xdr:cNvSpPr txBox="1"/>
      </xdr:nvSpPr>
      <xdr:spPr>
        <a:xfrm>
          <a:off x="8515427" y="1308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73994</xdr:rowOff>
    </xdr:from>
    <xdr:to>
      <xdr:col>11</xdr:col>
      <xdr:colOff>307975</xdr:colOff>
      <xdr:row>79</xdr:row>
      <xdr:rowOff>82158</xdr:rowOff>
    </xdr:to>
    <xdr:cxnSp macro="">
      <xdr:nvCxnSpPr>
        <xdr:cNvPr id="416" name="直線コネクタ 415"/>
        <xdr:cNvCxnSpPr/>
      </xdr:nvCxnSpPr>
      <xdr:spPr>
        <a:xfrm>
          <a:off x="6972300" y="1361854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119239</xdr:rowOff>
    </xdr:from>
    <xdr:to>
      <xdr:col>11</xdr:col>
      <xdr:colOff>358775</xdr:colOff>
      <xdr:row>78</xdr:row>
      <xdr:rowOff>49389</xdr:rowOff>
    </xdr:to>
    <xdr:sp macro="" textlink="">
      <xdr:nvSpPr>
        <xdr:cNvPr id="417" name="フローチャート : 判断 416"/>
        <xdr:cNvSpPr/>
      </xdr:nvSpPr>
      <xdr:spPr>
        <a:xfrm>
          <a:off x="7810500" y="1332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65916</xdr:rowOff>
    </xdr:from>
    <xdr:ext cx="469744" cy="259045"/>
    <xdr:sp macro="" textlink="">
      <xdr:nvSpPr>
        <xdr:cNvPr id="418" name="テキスト ボックス 417"/>
        <xdr:cNvSpPr txBox="1"/>
      </xdr:nvSpPr>
      <xdr:spPr>
        <a:xfrm>
          <a:off x="7626427" y="1309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124399</xdr:rowOff>
    </xdr:from>
    <xdr:to>
      <xdr:col>10</xdr:col>
      <xdr:colOff>155575</xdr:colOff>
      <xdr:row>78</xdr:row>
      <xdr:rowOff>54549</xdr:rowOff>
    </xdr:to>
    <xdr:sp macro="" textlink="">
      <xdr:nvSpPr>
        <xdr:cNvPr id="419" name="フローチャート : 判断 418"/>
        <xdr:cNvSpPr/>
      </xdr:nvSpPr>
      <xdr:spPr>
        <a:xfrm>
          <a:off x="6921500" y="1332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71076</xdr:rowOff>
    </xdr:from>
    <xdr:ext cx="469744" cy="259045"/>
    <xdr:sp macro="" textlink="">
      <xdr:nvSpPr>
        <xdr:cNvPr id="420" name="テキスト ボックス 419"/>
        <xdr:cNvSpPr txBox="1"/>
      </xdr:nvSpPr>
      <xdr:spPr>
        <a:xfrm>
          <a:off x="6737427" y="1310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167799</xdr:rowOff>
    </xdr:from>
    <xdr:to>
      <xdr:col>15</xdr:col>
      <xdr:colOff>231775</xdr:colOff>
      <xdr:row>79</xdr:row>
      <xdr:rowOff>97949</xdr:rowOff>
    </xdr:to>
    <xdr:sp macro="" textlink="">
      <xdr:nvSpPr>
        <xdr:cNvPr id="426" name="円/楕円 425"/>
        <xdr:cNvSpPr/>
      </xdr:nvSpPr>
      <xdr:spPr>
        <a:xfrm>
          <a:off x="10426700" y="135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82726</xdr:rowOff>
    </xdr:from>
    <xdr:ext cx="469744" cy="259045"/>
    <xdr:sp macro="" textlink="">
      <xdr:nvSpPr>
        <xdr:cNvPr id="427" name="商工費該当値テキスト"/>
        <xdr:cNvSpPr txBox="1"/>
      </xdr:nvSpPr>
      <xdr:spPr>
        <a:xfrm>
          <a:off x="10528300" y="1345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28615</xdr:rowOff>
    </xdr:from>
    <xdr:to>
      <xdr:col>14</xdr:col>
      <xdr:colOff>79375</xdr:colOff>
      <xdr:row>79</xdr:row>
      <xdr:rowOff>130215</xdr:rowOff>
    </xdr:to>
    <xdr:sp macro="" textlink="">
      <xdr:nvSpPr>
        <xdr:cNvPr id="428" name="円/楕円 427"/>
        <xdr:cNvSpPr/>
      </xdr:nvSpPr>
      <xdr:spPr>
        <a:xfrm>
          <a:off x="9588500" y="135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121342</xdr:rowOff>
    </xdr:from>
    <xdr:ext cx="378565" cy="259045"/>
    <xdr:sp macro="" textlink="">
      <xdr:nvSpPr>
        <xdr:cNvPr id="429" name="テキスト ボックス 428"/>
        <xdr:cNvSpPr txBox="1"/>
      </xdr:nvSpPr>
      <xdr:spPr>
        <a:xfrm>
          <a:off x="9450017" y="13665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31620</xdr:rowOff>
    </xdr:from>
    <xdr:to>
      <xdr:col>12</xdr:col>
      <xdr:colOff>561975</xdr:colOff>
      <xdr:row>79</xdr:row>
      <xdr:rowOff>133220</xdr:rowOff>
    </xdr:to>
    <xdr:sp macro="" textlink="">
      <xdr:nvSpPr>
        <xdr:cNvPr id="430" name="円/楕円 429"/>
        <xdr:cNvSpPr/>
      </xdr:nvSpPr>
      <xdr:spPr>
        <a:xfrm>
          <a:off x="8699500" y="135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124347</xdr:rowOff>
    </xdr:from>
    <xdr:ext cx="378565" cy="259045"/>
    <xdr:sp macro="" textlink="">
      <xdr:nvSpPr>
        <xdr:cNvPr id="431" name="テキスト ボックス 430"/>
        <xdr:cNvSpPr txBox="1"/>
      </xdr:nvSpPr>
      <xdr:spPr>
        <a:xfrm>
          <a:off x="8561017" y="1366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31358</xdr:rowOff>
    </xdr:from>
    <xdr:to>
      <xdr:col>11</xdr:col>
      <xdr:colOff>358775</xdr:colOff>
      <xdr:row>79</xdr:row>
      <xdr:rowOff>132958</xdr:rowOff>
    </xdr:to>
    <xdr:sp macro="" textlink="">
      <xdr:nvSpPr>
        <xdr:cNvPr id="432" name="円/楕円 431"/>
        <xdr:cNvSpPr/>
      </xdr:nvSpPr>
      <xdr:spPr>
        <a:xfrm>
          <a:off x="7810500" y="135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124085</xdr:rowOff>
    </xdr:from>
    <xdr:ext cx="378565" cy="259045"/>
    <xdr:sp macro="" textlink="">
      <xdr:nvSpPr>
        <xdr:cNvPr id="433" name="テキスト ボックス 432"/>
        <xdr:cNvSpPr txBox="1"/>
      </xdr:nvSpPr>
      <xdr:spPr>
        <a:xfrm>
          <a:off x="7672017" y="136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23194</xdr:rowOff>
    </xdr:from>
    <xdr:to>
      <xdr:col>10</xdr:col>
      <xdr:colOff>155575</xdr:colOff>
      <xdr:row>79</xdr:row>
      <xdr:rowOff>124794</xdr:rowOff>
    </xdr:to>
    <xdr:sp macro="" textlink="">
      <xdr:nvSpPr>
        <xdr:cNvPr id="434" name="円/楕円 433"/>
        <xdr:cNvSpPr/>
      </xdr:nvSpPr>
      <xdr:spPr>
        <a:xfrm>
          <a:off x="6921500" y="135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115921</xdr:rowOff>
    </xdr:from>
    <xdr:ext cx="378565" cy="259045"/>
    <xdr:sp macro="" textlink="">
      <xdr:nvSpPr>
        <xdr:cNvPr id="435" name="テキスト ボックス 434"/>
        <xdr:cNvSpPr txBox="1"/>
      </xdr:nvSpPr>
      <xdr:spPr>
        <a:xfrm>
          <a:off x="6783017" y="1366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44174</xdr:rowOff>
    </xdr:from>
    <xdr:to>
      <xdr:col>15</xdr:col>
      <xdr:colOff>180340</xdr:colOff>
      <xdr:row>99</xdr:row>
      <xdr:rowOff>17135</xdr:rowOff>
    </xdr:to>
    <xdr:cxnSp macro="">
      <xdr:nvCxnSpPr>
        <xdr:cNvPr id="459" name="直線コネクタ 458"/>
        <xdr:cNvCxnSpPr/>
      </xdr:nvCxnSpPr>
      <xdr:spPr>
        <a:xfrm flipV="1">
          <a:off x="10475595" y="15646124"/>
          <a:ext cx="1270" cy="1344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20962</xdr:rowOff>
    </xdr:from>
    <xdr:ext cx="534377" cy="259045"/>
    <xdr:sp macro="" textlink="">
      <xdr:nvSpPr>
        <xdr:cNvPr id="460" name="土木費最小値テキスト"/>
        <xdr:cNvSpPr txBox="1"/>
      </xdr:nvSpPr>
      <xdr:spPr>
        <a:xfrm>
          <a:off x="10528300" y="169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14,338</a:t>
          </a:r>
          <a:endParaRPr kumimoji="1" lang="ja-JP" altLang="en-US" sz="1000" b="1">
            <a:latin typeface="ＭＳ Ｐゴシック"/>
          </a:endParaRPr>
        </a:p>
      </xdr:txBody>
    </xdr:sp>
    <xdr:clientData/>
  </xdr:oneCellAnchor>
  <xdr:twoCellAnchor>
    <xdr:from>
      <xdr:col>15</xdr:col>
      <xdr:colOff>92075</xdr:colOff>
      <xdr:row>99</xdr:row>
      <xdr:rowOff>17135</xdr:rowOff>
    </xdr:from>
    <xdr:to>
      <xdr:col>15</xdr:col>
      <xdr:colOff>269875</xdr:colOff>
      <xdr:row>99</xdr:row>
      <xdr:rowOff>17135</xdr:rowOff>
    </xdr:to>
    <xdr:cxnSp macro="">
      <xdr:nvCxnSpPr>
        <xdr:cNvPr id="461" name="直線コネクタ 460"/>
        <xdr:cNvCxnSpPr/>
      </xdr:nvCxnSpPr>
      <xdr:spPr>
        <a:xfrm>
          <a:off x="10388600" y="1699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162301</xdr:rowOff>
    </xdr:from>
    <xdr:ext cx="599010" cy="259045"/>
    <xdr:sp macro="" textlink="">
      <xdr:nvSpPr>
        <xdr:cNvPr id="462" name="土木費最大値テキスト"/>
        <xdr:cNvSpPr txBox="1"/>
      </xdr:nvSpPr>
      <xdr:spPr>
        <a:xfrm>
          <a:off x="10528300" y="1542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720,145</a:t>
          </a:r>
          <a:endParaRPr kumimoji="1" lang="ja-JP" altLang="en-US" sz="1000" b="1">
            <a:latin typeface="ＭＳ Ｐゴシック"/>
          </a:endParaRPr>
        </a:p>
      </xdr:txBody>
    </xdr:sp>
    <xdr:clientData/>
  </xdr:oneCellAnchor>
  <xdr:twoCellAnchor>
    <xdr:from>
      <xdr:col>15</xdr:col>
      <xdr:colOff>92075</xdr:colOff>
      <xdr:row>91</xdr:row>
      <xdr:rowOff>44174</xdr:rowOff>
    </xdr:from>
    <xdr:to>
      <xdr:col>15</xdr:col>
      <xdr:colOff>269875</xdr:colOff>
      <xdr:row>91</xdr:row>
      <xdr:rowOff>44174</xdr:rowOff>
    </xdr:to>
    <xdr:cxnSp macro="">
      <xdr:nvCxnSpPr>
        <xdr:cNvPr id="463" name="直線コネクタ 462"/>
        <xdr:cNvCxnSpPr/>
      </xdr:nvCxnSpPr>
      <xdr:spPr>
        <a:xfrm>
          <a:off x="10388600" y="1564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163737</xdr:rowOff>
    </xdr:from>
    <xdr:to>
      <xdr:col>15</xdr:col>
      <xdr:colOff>180975</xdr:colOff>
      <xdr:row>99</xdr:row>
      <xdr:rowOff>3876</xdr:rowOff>
    </xdr:to>
    <xdr:cxnSp macro="">
      <xdr:nvCxnSpPr>
        <xdr:cNvPr id="464" name="直線コネクタ 463"/>
        <xdr:cNvCxnSpPr/>
      </xdr:nvCxnSpPr>
      <xdr:spPr>
        <a:xfrm>
          <a:off x="9639300" y="16965837"/>
          <a:ext cx="838200" cy="1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108723</xdr:rowOff>
    </xdr:from>
    <xdr:ext cx="534377" cy="259045"/>
    <xdr:sp macro="" textlink="">
      <xdr:nvSpPr>
        <xdr:cNvPr id="465" name="土木費平均値テキスト"/>
        <xdr:cNvSpPr txBox="1"/>
      </xdr:nvSpPr>
      <xdr:spPr>
        <a:xfrm>
          <a:off x="10528300" y="1673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85846</xdr:rowOff>
    </xdr:from>
    <xdr:to>
      <xdr:col>15</xdr:col>
      <xdr:colOff>231775</xdr:colOff>
      <xdr:row>99</xdr:row>
      <xdr:rowOff>15996</xdr:rowOff>
    </xdr:to>
    <xdr:sp macro="" textlink="">
      <xdr:nvSpPr>
        <xdr:cNvPr id="466" name="フローチャート : 判断 465"/>
        <xdr:cNvSpPr/>
      </xdr:nvSpPr>
      <xdr:spPr>
        <a:xfrm>
          <a:off x="10426700" y="1688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163737</xdr:rowOff>
    </xdr:from>
    <xdr:to>
      <xdr:col>14</xdr:col>
      <xdr:colOff>28575</xdr:colOff>
      <xdr:row>99</xdr:row>
      <xdr:rowOff>6319</xdr:rowOff>
    </xdr:to>
    <xdr:cxnSp macro="">
      <xdr:nvCxnSpPr>
        <xdr:cNvPr id="467" name="直線コネクタ 466"/>
        <xdr:cNvCxnSpPr/>
      </xdr:nvCxnSpPr>
      <xdr:spPr>
        <a:xfrm flipV="1">
          <a:off x="8750300" y="16965837"/>
          <a:ext cx="88900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87409</xdr:rowOff>
    </xdr:from>
    <xdr:to>
      <xdr:col>14</xdr:col>
      <xdr:colOff>79375</xdr:colOff>
      <xdr:row>99</xdr:row>
      <xdr:rowOff>17559</xdr:rowOff>
    </xdr:to>
    <xdr:sp macro="" textlink="">
      <xdr:nvSpPr>
        <xdr:cNvPr id="468" name="フローチャート : 判断 467"/>
        <xdr:cNvSpPr/>
      </xdr:nvSpPr>
      <xdr:spPr>
        <a:xfrm>
          <a:off x="9588500" y="1688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34086</xdr:rowOff>
    </xdr:from>
    <xdr:ext cx="534377" cy="259045"/>
    <xdr:sp macro="" textlink="">
      <xdr:nvSpPr>
        <xdr:cNvPr id="469" name="テキスト ボックス 468"/>
        <xdr:cNvSpPr txBox="1"/>
      </xdr:nvSpPr>
      <xdr:spPr>
        <a:xfrm>
          <a:off x="9372111" y="1666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130259</xdr:rowOff>
    </xdr:from>
    <xdr:to>
      <xdr:col>12</xdr:col>
      <xdr:colOff>511175</xdr:colOff>
      <xdr:row>99</xdr:row>
      <xdr:rowOff>6319</xdr:rowOff>
    </xdr:to>
    <xdr:cxnSp macro="">
      <xdr:nvCxnSpPr>
        <xdr:cNvPr id="470" name="直線コネクタ 469"/>
        <xdr:cNvCxnSpPr/>
      </xdr:nvCxnSpPr>
      <xdr:spPr>
        <a:xfrm>
          <a:off x="7861300" y="16932359"/>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83279</xdr:rowOff>
    </xdr:from>
    <xdr:to>
      <xdr:col>12</xdr:col>
      <xdr:colOff>561975</xdr:colOff>
      <xdr:row>99</xdr:row>
      <xdr:rowOff>13429</xdr:rowOff>
    </xdr:to>
    <xdr:sp macro="" textlink="">
      <xdr:nvSpPr>
        <xdr:cNvPr id="471" name="フローチャート : 判断 470"/>
        <xdr:cNvSpPr/>
      </xdr:nvSpPr>
      <xdr:spPr>
        <a:xfrm>
          <a:off x="8699500" y="1688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29956</xdr:rowOff>
    </xdr:from>
    <xdr:ext cx="534377" cy="259045"/>
    <xdr:sp macro="" textlink="">
      <xdr:nvSpPr>
        <xdr:cNvPr id="472" name="テキスト ボックス 471"/>
        <xdr:cNvSpPr txBox="1"/>
      </xdr:nvSpPr>
      <xdr:spPr>
        <a:xfrm>
          <a:off x="8483111" y="1666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130259</xdr:rowOff>
    </xdr:from>
    <xdr:to>
      <xdr:col>11</xdr:col>
      <xdr:colOff>307975</xdr:colOff>
      <xdr:row>99</xdr:row>
      <xdr:rowOff>3775</xdr:rowOff>
    </xdr:to>
    <xdr:cxnSp macro="">
      <xdr:nvCxnSpPr>
        <xdr:cNvPr id="473" name="直線コネクタ 472"/>
        <xdr:cNvCxnSpPr/>
      </xdr:nvCxnSpPr>
      <xdr:spPr>
        <a:xfrm flipV="1">
          <a:off x="6972300" y="16932359"/>
          <a:ext cx="889000" cy="4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89326</xdr:rowOff>
    </xdr:from>
    <xdr:to>
      <xdr:col>11</xdr:col>
      <xdr:colOff>358775</xdr:colOff>
      <xdr:row>99</xdr:row>
      <xdr:rowOff>19476</xdr:rowOff>
    </xdr:to>
    <xdr:sp macro="" textlink="">
      <xdr:nvSpPr>
        <xdr:cNvPr id="474" name="フローチャート : 判断 473"/>
        <xdr:cNvSpPr/>
      </xdr:nvSpPr>
      <xdr:spPr>
        <a:xfrm>
          <a:off x="7810500" y="1689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10603</xdr:rowOff>
    </xdr:from>
    <xdr:ext cx="534377" cy="259045"/>
    <xdr:sp macro="" textlink="">
      <xdr:nvSpPr>
        <xdr:cNvPr id="475" name="テキスト ボックス 474"/>
        <xdr:cNvSpPr txBox="1"/>
      </xdr:nvSpPr>
      <xdr:spPr>
        <a:xfrm>
          <a:off x="7594111" y="1698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89007</xdr:rowOff>
    </xdr:from>
    <xdr:to>
      <xdr:col>10</xdr:col>
      <xdr:colOff>155575</xdr:colOff>
      <xdr:row>99</xdr:row>
      <xdr:rowOff>19157</xdr:rowOff>
    </xdr:to>
    <xdr:sp macro="" textlink="">
      <xdr:nvSpPr>
        <xdr:cNvPr id="476" name="フローチャート : 判断 475"/>
        <xdr:cNvSpPr/>
      </xdr:nvSpPr>
      <xdr:spPr>
        <a:xfrm>
          <a:off x="6921500" y="1689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35684</xdr:rowOff>
    </xdr:from>
    <xdr:ext cx="534377" cy="259045"/>
    <xdr:sp macro="" textlink="">
      <xdr:nvSpPr>
        <xdr:cNvPr id="477" name="テキスト ボックス 476"/>
        <xdr:cNvSpPr txBox="1"/>
      </xdr:nvSpPr>
      <xdr:spPr>
        <a:xfrm>
          <a:off x="6705111" y="166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124526</xdr:rowOff>
    </xdr:from>
    <xdr:to>
      <xdr:col>15</xdr:col>
      <xdr:colOff>231775</xdr:colOff>
      <xdr:row>99</xdr:row>
      <xdr:rowOff>54676</xdr:rowOff>
    </xdr:to>
    <xdr:sp macro="" textlink="">
      <xdr:nvSpPr>
        <xdr:cNvPr id="483" name="円/楕円 482"/>
        <xdr:cNvSpPr/>
      </xdr:nvSpPr>
      <xdr:spPr>
        <a:xfrm>
          <a:off x="10426700" y="169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64274</xdr:rowOff>
    </xdr:from>
    <xdr:ext cx="534377" cy="259045"/>
    <xdr:sp macro="" textlink="">
      <xdr:nvSpPr>
        <xdr:cNvPr id="484" name="土木費該当値テキスト"/>
        <xdr:cNvSpPr txBox="1"/>
      </xdr:nvSpPr>
      <xdr:spPr>
        <a:xfrm>
          <a:off x="10528300" y="1686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112937</xdr:rowOff>
    </xdr:from>
    <xdr:to>
      <xdr:col>14</xdr:col>
      <xdr:colOff>79375</xdr:colOff>
      <xdr:row>99</xdr:row>
      <xdr:rowOff>43087</xdr:rowOff>
    </xdr:to>
    <xdr:sp macro="" textlink="">
      <xdr:nvSpPr>
        <xdr:cNvPr id="485" name="円/楕円 484"/>
        <xdr:cNvSpPr/>
      </xdr:nvSpPr>
      <xdr:spPr>
        <a:xfrm>
          <a:off x="9588500" y="1691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34214</xdr:rowOff>
    </xdr:from>
    <xdr:ext cx="534377" cy="259045"/>
    <xdr:sp macro="" textlink="">
      <xdr:nvSpPr>
        <xdr:cNvPr id="486" name="テキスト ボックス 485"/>
        <xdr:cNvSpPr txBox="1"/>
      </xdr:nvSpPr>
      <xdr:spPr>
        <a:xfrm>
          <a:off x="9372111" y="170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126969</xdr:rowOff>
    </xdr:from>
    <xdr:to>
      <xdr:col>12</xdr:col>
      <xdr:colOff>561975</xdr:colOff>
      <xdr:row>99</xdr:row>
      <xdr:rowOff>57119</xdr:rowOff>
    </xdr:to>
    <xdr:sp macro="" textlink="">
      <xdr:nvSpPr>
        <xdr:cNvPr id="487" name="円/楕円 486"/>
        <xdr:cNvSpPr/>
      </xdr:nvSpPr>
      <xdr:spPr>
        <a:xfrm>
          <a:off x="8699500" y="169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48246</xdr:rowOff>
    </xdr:from>
    <xdr:ext cx="534377" cy="259045"/>
    <xdr:sp macro="" textlink="">
      <xdr:nvSpPr>
        <xdr:cNvPr id="488" name="テキスト ボックス 487"/>
        <xdr:cNvSpPr txBox="1"/>
      </xdr:nvSpPr>
      <xdr:spPr>
        <a:xfrm>
          <a:off x="8483111" y="170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79459</xdr:rowOff>
    </xdr:from>
    <xdr:to>
      <xdr:col>11</xdr:col>
      <xdr:colOff>358775</xdr:colOff>
      <xdr:row>99</xdr:row>
      <xdr:rowOff>9609</xdr:rowOff>
    </xdr:to>
    <xdr:sp macro="" textlink="">
      <xdr:nvSpPr>
        <xdr:cNvPr id="489" name="円/楕円 488"/>
        <xdr:cNvSpPr/>
      </xdr:nvSpPr>
      <xdr:spPr>
        <a:xfrm>
          <a:off x="7810500" y="1688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26136</xdr:rowOff>
    </xdr:from>
    <xdr:ext cx="534377" cy="259045"/>
    <xdr:sp macro="" textlink="">
      <xdr:nvSpPr>
        <xdr:cNvPr id="490" name="テキスト ボックス 489"/>
        <xdr:cNvSpPr txBox="1"/>
      </xdr:nvSpPr>
      <xdr:spPr>
        <a:xfrm>
          <a:off x="7594111" y="1665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124425</xdr:rowOff>
    </xdr:from>
    <xdr:to>
      <xdr:col>10</xdr:col>
      <xdr:colOff>155575</xdr:colOff>
      <xdr:row>99</xdr:row>
      <xdr:rowOff>54575</xdr:rowOff>
    </xdr:to>
    <xdr:sp macro="" textlink="">
      <xdr:nvSpPr>
        <xdr:cNvPr id="491" name="円/楕円 490"/>
        <xdr:cNvSpPr/>
      </xdr:nvSpPr>
      <xdr:spPr>
        <a:xfrm>
          <a:off x="6921500" y="1692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45702</xdr:rowOff>
    </xdr:from>
    <xdr:ext cx="534377" cy="259045"/>
    <xdr:sp macro="" textlink="">
      <xdr:nvSpPr>
        <xdr:cNvPr id="492" name="テキスト ボックス 491"/>
        <xdr:cNvSpPr txBox="1"/>
      </xdr:nvSpPr>
      <xdr:spPr>
        <a:xfrm>
          <a:off x="6705111" y="1701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4" name="直線コネクタ 50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5" name="テキスト ボックス 50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9" name="テキスト ボックス 50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165932</xdr:rowOff>
    </xdr:from>
    <xdr:to>
      <xdr:col>23</xdr:col>
      <xdr:colOff>516889</xdr:colOff>
      <xdr:row>38</xdr:row>
      <xdr:rowOff>62262</xdr:rowOff>
    </xdr:to>
    <xdr:cxnSp macro="">
      <xdr:nvCxnSpPr>
        <xdr:cNvPr id="513" name="直線コネクタ 512"/>
        <xdr:cNvCxnSpPr/>
      </xdr:nvCxnSpPr>
      <xdr:spPr>
        <a:xfrm flipV="1">
          <a:off x="16317595" y="5309432"/>
          <a:ext cx="1269" cy="126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66089</xdr:rowOff>
    </xdr:from>
    <xdr:ext cx="469744" cy="259045"/>
    <xdr:sp macro="" textlink="">
      <xdr:nvSpPr>
        <xdr:cNvPr id="514" name="消防費最小値テキスト"/>
        <xdr:cNvSpPr txBox="1"/>
      </xdr:nvSpPr>
      <xdr:spPr>
        <a:xfrm>
          <a:off x="16370300" y="65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9,355</a:t>
          </a:r>
          <a:endParaRPr kumimoji="1" lang="ja-JP" altLang="en-US" sz="1000" b="1">
            <a:latin typeface="ＭＳ Ｐゴシック"/>
          </a:endParaRPr>
        </a:p>
      </xdr:txBody>
    </xdr:sp>
    <xdr:clientData/>
  </xdr:oneCellAnchor>
  <xdr:twoCellAnchor>
    <xdr:from>
      <xdr:col>23</xdr:col>
      <xdr:colOff>428625</xdr:colOff>
      <xdr:row>38</xdr:row>
      <xdr:rowOff>62262</xdr:rowOff>
    </xdr:from>
    <xdr:to>
      <xdr:col>23</xdr:col>
      <xdr:colOff>606425</xdr:colOff>
      <xdr:row>38</xdr:row>
      <xdr:rowOff>62262</xdr:rowOff>
    </xdr:to>
    <xdr:cxnSp macro="">
      <xdr:nvCxnSpPr>
        <xdr:cNvPr id="515" name="直線コネクタ 514"/>
        <xdr:cNvCxnSpPr/>
      </xdr:nvCxnSpPr>
      <xdr:spPr>
        <a:xfrm>
          <a:off x="16230600" y="6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112609</xdr:rowOff>
    </xdr:from>
    <xdr:ext cx="534377" cy="259045"/>
    <xdr:sp macro="" textlink="">
      <xdr:nvSpPr>
        <xdr:cNvPr id="516" name="消防費最大値テキスト"/>
        <xdr:cNvSpPr txBox="1"/>
      </xdr:nvSpPr>
      <xdr:spPr>
        <a:xfrm>
          <a:off x="16370300" y="508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31,541</a:t>
          </a:r>
          <a:endParaRPr kumimoji="1" lang="ja-JP" altLang="en-US" sz="1000" b="1">
            <a:latin typeface="ＭＳ Ｐゴシック"/>
          </a:endParaRPr>
        </a:p>
      </xdr:txBody>
    </xdr:sp>
    <xdr:clientData/>
  </xdr:oneCellAnchor>
  <xdr:twoCellAnchor>
    <xdr:from>
      <xdr:col>23</xdr:col>
      <xdr:colOff>428625</xdr:colOff>
      <xdr:row>30</xdr:row>
      <xdr:rowOff>165932</xdr:rowOff>
    </xdr:from>
    <xdr:to>
      <xdr:col>23</xdr:col>
      <xdr:colOff>606425</xdr:colOff>
      <xdr:row>30</xdr:row>
      <xdr:rowOff>165932</xdr:rowOff>
    </xdr:to>
    <xdr:cxnSp macro="">
      <xdr:nvCxnSpPr>
        <xdr:cNvPr id="517" name="直線コネクタ 516"/>
        <xdr:cNvCxnSpPr/>
      </xdr:nvCxnSpPr>
      <xdr:spPr>
        <a:xfrm>
          <a:off x="16230600" y="53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158274</xdr:rowOff>
    </xdr:from>
    <xdr:to>
      <xdr:col>23</xdr:col>
      <xdr:colOff>517525</xdr:colOff>
      <xdr:row>37</xdr:row>
      <xdr:rowOff>9741</xdr:rowOff>
    </xdr:to>
    <xdr:cxnSp macro="">
      <xdr:nvCxnSpPr>
        <xdr:cNvPr id="518" name="直線コネクタ 517"/>
        <xdr:cNvCxnSpPr/>
      </xdr:nvCxnSpPr>
      <xdr:spPr>
        <a:xfrm flipV="1">
          <a:off x="15481300" y="6330474"/>
          <a:ext cx="838200" cy="2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166698</xdr:rowOff>
    </xdr:from>
    <xdr:ext cx="534377" cy="259045"/>
    <xdr:sp macro="" textlink="">
      <xdr:nvSpPr>
        <xdr:cNvPr id="519" name="消防費平均値テキスト"/>
        <xdr:cNvSpPr txBox="1"/>
      </xdr:nvSpPr>
      <xdr:spPr>
        <a:xfrm>
          <a:off x="16370300" y="5995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143821</xdr:rowOff>
    </xdr:from>
    <xdr:to>
      <xdr:col>23</xdr:col>
      <xdr:colOff>568325</xdr:colOff>
      <xdr:row>36</xdr:row>
      <xdr:rowOff>73971</xdr:rowOff>
    </xdr:to>
    <xdr:sp macro="" textlink="">
      <xdr:nvSpPr>
        <xdr:cNvPr id="520" name="フローチャート : 判断 519"/>
        <xdr:cNvSpPr/>
      </xdr:nvSpPr>
      <xdr:spPr>
        <a:xfrm>
          <a:off x="16268700" y="61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99066</xdr:rowOff>
    </xdr:from>
    <xdr:to>
      <xdr:col>22</xdr:col>
      <xdr:colOff>365125</xdr:colOff>
      <xdr:row>37</xdr:row>
      <xdr:rowOff>9741</xdr:rowOff>
    </xdr:to>
    <xdr:cxnSp macro="">
      <xdr:nvCxnSpPr>
        <xdr:cNvPr id="521" name="直線コネクタ 520"/>
        <xdr:cNvCxnSpPr/>
      </xdr:nvCxnSpPr>
      <xdr:spPr>
        <a:xfrm>
          <a:off x="14592300" y="6271266"/>
          <a:ext cx="889000" cy="8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48495</xdr:rowOff>
    </xdr:from>
    <xdr:to>
      <xdr:col>22</xdr:col>
      <xdr:colOff>415925</xdr:colOff>
      <xdr:row>36</xdr:row>
      <xdr:rowOff>150095</xdr:rowOff>
    </xdr:to>
    <xdr:sp macro="" textlink="">
      <xdr:nvSpPr>
        <xdr:cNvPr id="522" name="フローチャート : 判断 521"/>
        <xdr:cNvSpPr/>
      </xdr:nvSpPr>
      <xdr:spPr>
        <a:xfrm>
          <a:off x="15430500" y="62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166622</xdr:rowOff>
    </xdr:from>
    <xdr:ext cx="534377" cy="259045"/>
    <xdr:sp macro="" textlink="">
      <xdr:nvSpPr>
        <xdr:cNvPr id="523" name="テキスト ボックス 522"/>
        <xdr:cNvSpPr txBox="1"/>
      </xdr:nvSpPr>
      <xdr:spPr>
        <a:xfrm>
          <a:off x="15214111" y="599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99066</xdr:rowOff>
    </xdr:from>
    <xdr:to>
      <xdr:col>21</xdr:col>
      <xdr:colOff>161925</xdr:colOff>
      <xdr:row>36</xdr:row>
      <xdr:rowOff>149301</xdr:rowOff>
    </xdr:to>
    <xdr:cxnSp macro="">
      <xdr:nvCxnSpPr>
        <xdr:cNvPr id="524" name="直線コネクタ 523"/>
        <xdr:cNvCxnSpPr/>
      </xdr:nvCxnSpPr>
      <xdr:spPr>
        <a:xfrm flipV="1">
          <a:off x="13703300" y="6271266"/>
          <a:ext cx="889000" cy="5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82099</xdr:rowOff>
    </xdr:from>
    <xdr:to>
      <xdr:col>21</xdr:col>
      <xdr:colOff>212725</xdr:colOff>
      <xdr:row>37</xdr:row>
      <xdr:rowOff>12249</xdr:rowOff>
    </xdr:to>
    <xdr:sp macro="" textlink="">
      <xdr:nvSpPr>
        <xdr:cNvPr id="525" name="フローチャート : 判断 524"/>
        <xdr:cNvSpPr/>
      </xdr:nvSpPr>
      <xdr:spPr>
        <a:xfrm>
          <a:off x="14541500" y="625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3376</xdr:rowOff>
    </xdr:from>
    <xdr:ext cx="534377" cy="259045"/>
    <xdr:sp macro="" textlink="">
      <xdr:nvSpPr>
        <xdr:cNvPr id="526" name="テキスト ボックス 525"/>
        <xdr:cNvSpPr txBox="1"/>
      </xdr:nvSpPr>
      <xdr:spPr>
        <a:xfrm>
          <a:off x="14325111" y="63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125756</xdr:rowOff>
    </xdr:from>
    <xdr:to>
      <xdr:col>19</xdr:col>
      <xdr:colOff>644525</xdr:colOff>
      <xdr:row>36</xdr:row>
      <xdr:rowOff>149301</xdr:rowOff>
    </xdr:to>
    <xdr:cxnSp macro="">
      <xdr:nvCxnSpPr>
        <xdr:cNvPr id="527" name="直線コネクタ 526"/>
        <xdr:cNvCxnSpPr/>
      </xdr:nvCxnSpPr>
      <xdr:spPr>
        <a:xfrm>
          <a:off x="12814300" y="6297956"/>
          <a:ext cx="889000" cy="2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120504</xdr:rowOff>
    </xdr:from>
    <xdr:to>
      <xdr:col>20</xdr:col>
      <xdr:colOff>9525</xdr:colOff>
      <xdr:row>37</xdr:row>
      <xdr:rowOff>50654</xdr:rowOff>
    </xdr:to>
    <xdr:sp macro="" textlink="">
      <xdr:nvSpPr>
        <xdr:cNvPr id="528" name="フローチャート : 判断 527"/>
        <xdr:cNvSpPr/>
      </xdr:nvSpPr>
      <xdr:spPr>
        <a:xfrm>
          <a:off x="13652500" y="629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41781</xdr:rowOff>
    </xdr:from>
    <xdr:ext cx="534377" cy="259045"/>
    <xdr:sp macro="" textlink="">
      <xdr:nvSpPr>
        <xdr:cNvPr id="529" name="テキスト ボックス 528"/>
        <xdr:cNvSpPr txBox="1"/>
      </xdr:nvSpPr>
      <xdr:spPr>
        <a:xfrm>
          <a:off x="13436111" y="638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153365</xdr:rowOff>
    </xdr:from>
    <xdr:to>
      <xdr:col>18</xdr:col>
      <xdr:colOff>492125</xdr:colOff>
      <xdr:row>37</xdr:row>
      <xdr:rowOff>83515</xdr:rowOff>
    </xdr:to>
    <xdr:sp macro="" textlink="">
      <xdr:nvSpPr>
        <xdr:cNvPr id="530" name="フローチャート : 判断 529"/>
        <xdr:cNvSpPr/>
      </xdr:nvSpPr>
      <xdr:spPr>
        <a:xfrm>
          <a:off x="12763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74642</xdr:rowOff>
    </xdr:from>
    <xdr:ext cx="534377" cy="259045"/>
    <xdr:sp macro="" textlink="">
      <xdr:nvSpPr>
        <xdr:cNvPr id="531" name="テキスト ボックス 530"/>
        <xdr:cNvSpPr txBox="1"/>
      </xdr:nvSpPr>
      <xdr:spPr>
        <a:xfrm>
          <a:off x="12547111" y="64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107474</xdr:rowOff>
    </xdr:from>
    <xdr:to>
      <xdr:col>23</xdr:col>
      <xdr:colOff>568325</xdr:colOff>
      <xdr:row>37</xdr:row>
      <xdr:rowOff>37624</xdr:rowOff>
    </xdr:to>
    <xdr:sp macro="" textlink="">
      <xdr:nvSpPr>
        <xdr:cNvPr id="537" name="円/楕円 536"/>
        <xdr:cNvSpPr/>
      </xdr:nvSpPr>
      <xdr:spPr>
        <a:xfrm>
          <a:off x="16268700" y="627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85901</xdr:rowOff>
    </xdr:from>
    <xdr:ext cx="534377" cy="259045"/>
    <xdr:sp macro="" textlink="">
      <xdr:nvSpPr>
        <xdr:cNvPr id="538" name="消防費該当値テキスト"/>
        <xdr:cNvSpPr txBox="1"/>
      </xdr:nvSpPr>
      <xdr:spPr>
        <a:xfrm>
          <a:off x="16370300" y="625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130391</xdr:rowOff>
    </xdr:from>
    <xdr:to>
      <xdr:col>22</xdr:col>
      <xdr:colOff>415925</xdr:colOff>
      <xdr:row>37</xdr:row>
      <xdr:rowOff>60541</xdr:rowOff>
    </xdr:to>
    <xdr:sp macro="" textlink="">
      <xdr:nvSpPr>
        <xdr:cNvPr id="539" name="円/楕円 538"/>
        <xdr:cNvSpPr/>
      </xdr:nvSpPr>
      <xdr:spPr>
        <a:xfrm>
          <a:off x="15430500" y="63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51668</xdr:rowOff>
    </xdr:from>
    <xdr:ext cx="534377" cy="259045"/>
    <xdr:sp macro="" textlink="">
      <xdr:nvSpPr>
        <xdr:cNvPr id="540" name="テキスト ボックス 539"/>
        <xdr:cNvSpPr txBox="1"/>
      </xdr:nvSpPr>
      <xdr:spPr>
        <a:xfrm>
          <a:off x="15214111" y="639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13,274</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48266</xdr:rowOff>
    </xdr:from>
    <xdr:to>
      <xdr:col>21</xdr:col>
      <xdr:colOff>212725</xdr:colOff>
      <xdr:row>36</xdr:row>
      <xdr:rowOff>149866</xdr:rowOff>
    </xdr:to>
    <xdr:sp macro="" textlink="">
      <xdr:nvSpPr>
        <xdr:cNvPr id="541" name="円/楕円 540"/>
        <xdr:cNvSpPr/>
      </xdr:nvSpPr>
      <xdr:spPr>
        <a:xfrm>
          <a:off x="14541500" y="622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166393</xdr:rowOff>
    </xdr:from>
    <xdr:ext cx="534377" cy="259045"/>
    <xdr:sp macro="" textlink="">
      <xdr:nvSpPr>
        <xdr:cNvPr id="542" name="テキスト ボックス 541"/>
        <xdr:cNvSpPr txBox="1"/>
      </xdr:nvSpPr>
      <xdr:spPr>
        <a:xfrm>
          <a:off x="14325111" y="59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98501</xdr:rowOff>
    </xdr:from>
    <xdr:to>
      <xdr:col>20</xdr:col>
      <xdr:colOff>9525</xdr:colOff>
      <xdr:row>37</xdr:row>
      <xdr:rowOff>28651</xdr:rowOff>
    </xdr:to>
    <xdr:sp macro="" textlink="">
      <xdr:nvSpPr>
        <xdr:cNvPr id="543" name="円/楕円 542"/>
        <xdr:cNvSpPr/>
      </xdr:nvSpPr>
      <xdr:spPr>
        <a:xfrm>
          <a:off x="13652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45178</xdr:rowOff>
    </xdr:from>
    <xdr:ext cx="534377" cy="259045"/>
    <xdr:sp macro="" textlink="">
      <xdr:nvSpPr>
        <xdr:cNvPr id="544" name="テキスト ボックス 543"/>
        <xdr:cNvSpPr txBox="1"/>
      </xdr:nvSpPr>
      <xdr:spPr>
        <a:xfrm>
          <a:off x="13436111" y="604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74956</xdr:rowOff>
    </xdr:from>
    <xdr:to>
      <xdr:col>18</xdr:col>
      <xdr:colOff>492125</xdr:colOff>
      <xdr:row>37</xdr:row>
      <xdr:rowOff>5106</xdr:rowOff>
    </xdr:to>
    <xdr:sp macro="" textlink="">
      <xdr:nvSpPr>
        <xdr:cNvPr id="545" name="円/楕円 544"/>
        <xdr:cNvSpPr/>
      </xdr:nvSpPr>
      <xdr:spPr>
        <a:xfrm>
          <a:off x="12763500" y="62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21633</xdr:rowOff>
    </xdr:from>
    <xdr:ext cx="534377" cy="259045"/>
    <xdr:sp macro="" textlink="">
      <xdr:nvSpPr>
        <xdr:cNvPr id="546" name="テキスト ボックス 545"/>
        <xdr:cNvSpPr txBox="1"/>
      </xdr:nvSpPr>
      <xdr:spPr>
        <a:xfrm>
          <a:off x="12547111" y="60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43,282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46774</xdr:rowOff>
    </xdr:from>
    <xdr:to>
      <xdr:col>23</xdr:col>
      <xdr:colOff>516889</xdr:colOff>
      <xdr:row>58</xdr:row>
      <xdr:rowOff>87026</xdr:rowOff>
    </xdr:to>
    <xdr:cxnSp macro="">
      <xdr:nvCxnSpPr>
        <xdr:cNvPr id="571" name="直線コネクタ 570"/>
        <xdr:cNvCxnSpPr/>
      </xdr:nvCxnSpPr>
      <xdr:spPr>
        <a:xfrm flipV="1">
          <a:off x="16317595" y="8619274"/>
          <a:ext cx="1269" cy="141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90853</xdr:rowOff>
    </xdr:from>
    <xdr:ext cx="534377" cy="259045"/>
    <xdr:sp macro="" textlink="">
      <xdr:nvSpPr>
        <xdr:cNvPr id="572" name="教育費最小値テキスト"/>
        <xdr:cNvSpPr txBox="1"/>
      </xdr:nvSpPr>
      <xdr:spPr>
        <a:xfrm>
          <a:off x="16370300" y="1003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26,765</a:t>
          </a:r>
          <a:endParaRPr kumimoji="1" lang="ja-JP" altLang="en-US" sz="1000" b="1">
            <a:latin typeface="ＭＳ Ｐゴシック"/>
          </a:endParaRPr>
        </a:p>
      </xdr:txBody>
    </xdr:sp>
    <xdr:clientData/>
  </xdr:oneCellAnchor>
  <xdr:twoCellAnchor>
    <xdr:from>
      <xdr:col>23</xdr:col>
      <xdr:colOff>428625</xdr:colOff>
      <xdr:row>58</xdr:row>
      <xdr:rowOff>87026</xdr:rowOff>
    </xdr:from>
    <xdr:to>
      <xdr:col>23</xdr:col>
      <xdr:colOff>606425</xdr:colOff>
      <xdr:row>58</xdr:row>
      <xdr:rowOff>87026</xdr:rowOff>
    </xdr:to>
    <xdr:cxnSp macro="">
      <xdr:nvCxnSpPr>
        <xdr:cNvPr id="573" name="直線コネクタ 572"/>
        <xdr:cNvCxnSpPr/>
      </xdr:nvCxnSpPr>
      <xdr:spPr>
        <a:xfrm>
          <a:off x="16230600" y="1003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164901</xdr:rowOff>
    </xdr:from>
    <xdr:ext cx="599010" cy="259045"/>
    <xdr:sp macro="" textlink="">
      <xdr:nvSpPr>
        <xdr:cNvPr id="574" name="教育費最大値テキスト"/>
        <xdr:cNvSpPr txBox="1"/>
      </xdr:nvSpPr>
      <xdr:spPr>
        <a:xfrm>
          <a:off x="16370300" y="839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100,878</a:t>
          </a:r>
          <a:endParaRPr kumimoji="1" lang="ja-JP" altLang="en-US" sz="1000" b="1">
            <a:latin typeface="ＭＳ Ｐゴシック"/>
          </a:endParaRPr>
        </a:p>
      </xdr:txBody>
    </xdr:sp>
    <xdr:clientData/>
  </xdr:oneCellAnchor>
  <xdr:twoCellAnchor>
    <xdr:from>
      <xdr:col>23</xdr:col>
      <xdr:colOff>428625</xdr:colOff>
      <xdr:row>50</xdr:row>
      <xdr:rowOff>46774</xdr:rowOff>
    </xdr:from>
    <xdr:to>
      <xdr:col>23</xdr:col>
      <xdr:colOff>606425</xdr:colOff>
      <xdr:row>50</xdr:row>
      <xdr:rowOff>46774</xdr:rowOff>
    </xdr:to>
    <xdr:cxnSp macro="">
      <xdr:nvCxnSpPr>
        <xdr:cNvPr id="575" name="直線コネクタ 574"/>
        <xdr:cNvCxnSpPr/>
      </xdr:nvCxnSpPr>
      <xdr:spPr>
        <a:xfrm>
          <a:off x="16230600" y="8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64605</xdr:rowOff>
    </xdr:from>
    <xdr:to>
      <xdr:col>23</xdr:col>
      <xdr:colOff>517525</xdr:colOff>
      <xdr:row>54</xdr:row>
      <xdr:rowOff>84531</xdr:rowOff>
    </xdr:to>
    <xdr:cxnSp macro="">
      <xdr:nvCxnSpPr>
        <xdr:cNvPr id="576" name="直線コネクタ 575"/>
        <xdr:cNvCxnSpPr/>
      </xdr:nvCxnSpPr>
      <xdr:spPr>
        <a:xfrm flipV="1">
          <a:off x="15481300" y="9322905"/>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100645</xdr:rowOff>
    </xdr:from>
    <xdr:ext cx="534377" cy="259045"/>
    <xdr:sp macro="" textlink="">
      <xdr:nvSpPr>
        <xdr:cNvPr id="577" name="教育費平均値テキスト"/>
        <xdr:cNvSpPr txBox="1"/>
      </xdr:nvSpPr>
      <xdr:spPr>
        <a:xfrm>
          <a:off x="16370300" y="9530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122218</xdr:rowOff>
    </xdr:from>
    <xdr:to>
      <xdr:col>23</xdr:col>
      <xdr:colOff>568325</xdr:colOff>
      <xdr:row>56</xdr:row>
      <xdr:rowOff>52368</xdr:rowOff>
    </xdr:to>
    <xdr:sp macro="" textlink="">
      <xdr:nvSpPr>
        <xdr:cNvPr id="578" name="フローチャート : 判断 577"/>
        <xdr:cNvSpPr/>
      </xdr:nvSpPr>
      <xdr:spPr>
        <a:xfrm>
          <a:off x="16268700" y="95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55614</xdr:rowOff>
    </xdr:from>
    <xdr:to>
      <xdr:col>22</xdr:col>
      <xdr:colOff>365125</xdr:colOff>
      <xdr:row>54</xdr:row>
      <xdr:rowOff>84531</xdr:rowOff>
    </xdr:to>
    <xdr:cxnSp macro="">
      <xdr:nvCxnSpPr>
        <xdr:cNvPr id="579" name="直線コネクタ 578"/>
        <xdr:cNvCxnSpPr/>
      </xdr:nvCxnSpPr>
      <xdr:spPr>
        <a:xfrm>
          <a:off x="14592300" y="9142464"/>
          <a:ext cx="889000" cy="20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23825</xdr:rowOff>
    </xdr:from>
    <xdr:to>
      <xdr:col>22</xdr:col>
      <xdr:colOff>415925</xdr:colOff>
      <xdr:row>56</xdr:row>
      <xdr:rowOff>125425</xdr:rowOff>
    </xdr:to>
    <xdr:sp macro="" textlink="">
      <xdr:nvSpPr>
        <xdr:cNvPr id="580" name="フローチャート : 判断 579"/>
        <xdr:cNvSpPr/>
      </xdr:nvSpPr>
      <xdr:spPr>
        <a:xfrm>
          <a:off x="15430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116552</xdr:rowOff>
    </xdr:from>
    <xdr:ext cx="534377" cy="259045"/>
    <xdr:sp macro="" textlink="">
      <xdr:nvSpPr>
        <xdr:cNvPr id="581" name="テキスト ボックス 580"/>
        <xdr:cNvSpPr txBox="1"/>
      </xdr:nvSpPr>
      <xdr:spPr>
        <a:xfrm>
          <a:off x="15214111" y="97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55614</xdr:rowOff>
    </xdr:from>
    <xdr:to>
      <xdr:col>21</xdr:col>
      <xdr:colOff>161925</xdr:colOff>
      <xdr:row>56</xdr:row>
      <xdr:rowOff>153130</xdr:rowOff>
    </xdr:to>
    <xdr:cxnSp macro="">
      <xdr:nvCxnSpPr>
        <xdr:cNvPr id="582" name="直線コネクタ 581"/>
        <xdr:cNvCxnSpPr/>
      </xdr:nvCxnSpPr>
      <xdr:spPr>
        <a:xfrm flipV="1">
          <a:off x="13703300" y="9142464"/>
          <a:ext cx="889000" cy="6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62916</xdr:rowOff>
    </xdr:from>
    <xdr:to>
      <xdr:col>21</xdr:col>
      <xdr:colOff>212725</xdr:colOff>
      <xdr:row>56</xdr:row>
      <xdr:rowOff>164516</xdr:rowOff>
    </xdr:to>
    <xdr:sp macro="" textlink="">
      <xdr:nvSpPr>
        <xdr:cNvPr id="583" name="フローチャート : 判断 582"/>
        <xdr:cNvSpPr/>
      </xdr:nvSpPr>
      <xdr:spPr>
        <a:xfrm>
          <a:off x="14541500" y="96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155643</xdr:rowOff>
    </xdr:from>
    <xdr:ext cx="534377" cy="259045"/>
    <xdr:sp macro="" textlink="">
      <xdr:nvSpPr>
        <xdr:cNvPr id="584" name="テキスト ボックス 583"/>
        <xdr:cNvSpPr txBox="1"/>
      </xdr:nvSpPr>
      <xdr:spPr>
        <a:xfrm>
          <a:off x="14325111" y="975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153130</xdr:rowOff>
    </xdr:from>
    <xdr:to>
      <xdr:col>19</xdr:col>
      <xdr:colOff>644525</xdr:colOff>
      <xdr:row>57</xdr:row>
      <xdr:rowOff>521</xdr:rowOff>
    </xdr:to>
    <xdr:cxnSp macro="">
      <xdr:nvCxnSpPr>
        <xdr:cNvPr id="585" name="直線コネクタ 584"/>
        <xdr:cNvCxnSpPr/>
      </xdr:nvCxnSpPr>
      <xdr:spPr>
        <a:xfrm flipV="1">
          <a:off x="12814300" y="9754330"/>
          <a:ext cx="889000" cy="1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120771</xdr:rowOff>
    </xdr:from>
    <xdr:to>
      <xdr:col>20</xdr:col>
      <xdr:colOff>9525</xdr:colOff>
      <xdr:row>57</xdr:row>
      <xdr:rowOff>50921</xdr:rowOff>
    </xdr:to>
    <xdr:sp macro="" textlink="">
      <xdr:nvSpPr>
        <xdr:cNvPr id="586" name="フローチャート : 判断 585"/>
        <xdr:cNvSpPr/>
      </xdr:nvSpPr>
      <xdr:spPr>
        <a:xfrm>
          <a:off x="13652500" y="972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42048</xdr:rowOff>
    </xdr:from>
    <xdr:ext cx="534377" cy="259045"/>
    <xdr:sp macro="" textlink="">
      <xdr:nvSpPr>
        <xdr:cNvPr id="587" name="テキスト ボックス 586"/>
        <xdr:cNvSpPr txBox="1"/>
      </xdr:nvSpPr>
      <xdr:spPr>
        <a:xfrm>
          <a:off x="13436111" y="98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106693</xdr:rowOff>
    </xdr:from>
    <xdr:to>
      <xdr:col>18</xdr:col>
      <xdr:colOff>492125</xdr:colOff>
      <xdr:row>57</xdr:row>
      <xdr:rowOff>36843</xdr:rowOff>
    </xdr:to>
    <xdr:sp macro="" textlink="">
      <xdr:nvSpPr>
        <xdr:cNvPr id="588" name="フローチャート : 判断 587"/>
        <xdr:cNvSpPr/>
      </xdr:nvSpPr>
      <xdr:spPr>
        <a:xfrm>
          <a:off x="12763500" y="97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53370</xdr:rowOff>
    </xdr:from>
    <xdr:ext cx="534377" cy="259045"/>
    <xdr:sp macro="" textlink="">
      <xdr:nvSpPr>
        <xdr:cNvPr id="589" name="テキスト ボックス 588"/>
        <xdr:cNvSpPr txBox="1"/>
      </xdr:nvSpPr>
      <xdr:spPr>
        <a:xfrm>
          <a:off x="12547111" y="94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13805</xdr:rowOff>
    </xdr:from>
    <xdr:to>
      <xdr:col>23</xdr:col>
      <xdr:colOff>568325</xdr:colOff>
      <xdr:row>54</xdr:row>
      <xdr:rowOff>115405</xdr:rowOff>
    </xdr:to>
    <xdr:sp macro="" textlink="">
      <xdr:nvSpPr>
        <xdr:cNvPr id="595" name="円/楕円 594"/>
        <xdr:cNvSpPr/>
      </xdr:nvSpPr>
      <xdr:spPr>
        <a:xfrm>
          <a:off x="16268700" y="92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36682</xdr:rowOff>
    </xdr:from>
    <xdr:ext cx="534377" cy="259045"/>
    <xdr:sp macro="" textlink="">
      <xdr:nvSpPr>
        <xdr:cNvPr id="596" name="教育費該当値テキスト"/>
        <xdr:cNvSpPr txBox="1"/>
      </xdr:nvSpPr>
      <xdr:spPr>
        <a:xfrm>
          <a:off x="16370300" y="91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63,942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33731</xdr:rowOff>
    </xdr:from>
    <xdr:to>
      <xdr:col>22</xdr:col>
      <xdr:colOff>415925</xdr:colOff>
      <xdr:row>54</xdr:row>
      <xdr:rowOff>135331</xdr:rowOff>
    </xdr:to>
    <xdr:sp macro="" textlink="">
      <xdr:nvSpPr>
        <xdr:cNvPr id="597" name="円/楕円 596"/>
        <xdr:cNvSpPr/>
      </xdr:nvSpPr>
      <xdr:spPr>
        <a:xfrm>
          <a:off x="15430500" y="929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151858</xdr:rowOff>
    </xdr:from>
    <xdr:ext cx="534377" cy="259045"/>
    <xdr:sp macro="" textlink="">
      <xdr:nvSpPr>
        <xdr:cNvPr id="598" name="テキスト ボックス 597"/>
        <xdr:cNvSpPr txBox="1"/>
      </xdr:nvSpPr>
      <xdr:spPr>
        <a:xfrm>
          <a:off x="15214111" y="906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4814</xdr:rowOff>
    </xdr:from>
    <xdr:to>
      <xdr:col>21</xdr:col>
      <xdr:colOff>212725</xdr:colOff>
      <xdr:row>53</xdr:row>
      <xdr:rowOff>106414</xdr:rowOff>
    </xdr:to>
    <xdr:sp macro="" textlink="">
      <xdr:nvSpPr>
        <xdr:cNvPr id="599" name="円/楕円 598"/>
        <xdr:cNvSpPr/>
      </xdr:nvSpPr>
      <xdr:spPr>
        <a:xfrm>
          <a:off x="14541500" y="90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122941</xdr:rowOff>
    </xdr:from>
    <xdr:ext cx="534377" cy="259045"/>
    <xdr:sp macro="" textlink="">
      <xdr:nvSpPr>
        <xdr:cNvPr id="600" name="テキスト ボックス 599"/>
        <xdr:cNvSpPr txBox="1"/>
      </xdr:nvSpPr>
      <xdr:spPr>
        <a:xfrm>
          <a:off x="14325111" y="886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73,414</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102330</xdr:rowOff>
    </xdr:from>
    <xdr:to>
      <xdr:col>20</xdr:col>
      <xdr:colOff>9525</xdr:colOff>
      <xdr:row>57</xdr:row>
      <xdr:rowOff>32480</xdr:rowOff>
    </xdr:to>
    <xdr:sp macro="" textlink="">
      <xdr:nvSpPr>
        <xdr:cNvPr id="601" name="円/楕円 600"/>
        <xdr:cNvSpPr/>
      </xdr:nvSpPr>
      <xdr:spPr>
        <a:xfrm>
          <a:off x="13652500" y="97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49007</xdr:rowOff>
    </xdr:from>
    <xdr:ext cx="534377" cy="259045"/>
    <xdr:sp macro="" textlink="">
      <xdr:nvSpPr>
        <xdr:cNvPr id="602" name="テキスト ボックス 601"/>
        <xdr:cNvSpPr txBox="1"/>
      </xdr:nvSpPr>
      <xdr:spPr>
        <a:xfrm>
          <a:off x="13436111" y="94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41,295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121171</xdr:rowOff>
    </xdr:from>
    <xdr:to>
      <xdr:col>18</xdr:col>
      <xdr:colOff>492125</xdr:colOff>
      <xdr:row>57</xdr:row>
      <xdr:rowOff>51321</xdr:rowOff>
    </xdr:to>
    <xdr:sp macro="" textlink="">
      <xdr:nvSpPr>
        <xdr:cNvPr id="603" name="円/楕円 602"/>
        <xdr:cNvSpPr/>
      </xdr:nvSpPr>
      <xdr:spPr>
        <a:xfrm>
          <a:off x="12763500" y="972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42448</xdr:rowOff>
    </xdr:from>
    <xdr:ext cx="534377" cy="259045"/>
    <xdr:sp macro="" textlink="">
      <xdr:nvSpPr>
        <xdr:cNvPr id="604" name="テキスト ボックス 603"/>
        <xdr:cNvSpPr txBox="1"/>
      </xdr:nvSpPr>
      <xdr:spPr>
        <a:xfrm>
          <a:off x="12547111" y="98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94862</xdr:rowOff>
    </xdr:from>
    <xdr:to>
      <xdr:col>23</xdr:col>
      <xdr:colOff>516889</xdr:colOff>
      <xdr:row>79</xdr:row>
      <xdr:rowOff>98879</xdr:rowOff>
    </xdr:to>
    <xdr:cxnSp macro="">
      <xdr:nvCxnSpPr>
        <xdr:cNvPr id="630" name="直線コネクタ 629"/>
        <xdr:cNvCxnSpPr/>
      </xdr:nvCxnSpPr>
      <xdr:spPr>
        <a:xfrm flipV="1">
          <a:off x="16317595" y="12096362"/>
          <a:ext cx="1269" cy="154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140802</xdr:rowOff>
    </xdr:from>
    <xdr:ext cx="249299" cy="259045"/>
    <xdr:sp macro="" textlink="">
      <xdr:nvSpPr>
        <xdr:cNvPr id="631" name="災害復旧費最小値テキスト"/>
        <xdr:cNvSpPr txBox="1"/>
      </xdr:nvSpPr>
      <xdr:spPr>
        <a:xfrm>
          <a:off x="16370300" y="13685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41539</xdr:rowOff>
    </xdr:from>
    <xdr:ext cx="534377" cy="259045"/>
    <xdr:sp macro="" textlink="">
      <xdr:nvSpPr>
        <xdr:cNvPr id="633" name="災害復旧費最大値テキスト"/>
        <xdr:cNvSpPr txBox="1"/>
      </xdr:nvSpPr>
      <xdr:spPr>
        <a:xfrm>
          <a:off x="16370300" y="11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94,746</a:t>
          </a:r>
          <a:endParaRPr kumimoji="1" lang="ja-JP" altLang="en-US" sz="1000" b="1">
            <a:latin typeface="ＭＳ Ｐゴシック"/>
          </a:endParaRPr>
        </a:p>
      </xdr:txBody>
    </xdr:sp>
    <xdr:clientData/>
  </xdr:oneCellAnchor>
  <xdr:twoCellAnchor>
    <xdr:from>
      <xdr:col>23</xdr:col>
      <xdr:colOff>428625</xdr:colOff>
      <xdr:row>70</xdr:row>
      <xdr:rowOff>94862</xdr:rowOff>
    </xdr:from>
    <xdr:to>
      <xdr:col>23</xdr:col>
      <xdr:colOff>606425</xdr:colOff>
      <xdr:row>70</xdr:row>
      <xdr:rowOff>94862</xdr:rowOff>
    </xdr:to>
    <xdr:cxnSp macro="">
      <xdr:nvCxnSpPr>
        <xdr:cNvPr id="634" name="直線コネクタ 633"/>
        <xdr:cNvCxnSpPr/>
      </xdr:nvCxnSpPr>
      <xdr:spPr>
        <a:xfrm>
          <a:off x="16230600" y="12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58252</xdr:rowOff>
    </xdr:from>
    <xdr:ext cx="378565" cy="259045"/>
    <xdr:sp macro="" textlink="">
      <xdr:nvSpPr>
        <xdr:cNvPr id="636" name="災害復旧費平均値テキスト"/>
        <xdr:cNvSpPr txBox="1"/>
      </xdr:nvSpPr>
      <xdr:spPr>
        <a:xfrm>
          <a:off x="16370300" y="134313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35375</xdr:rowOff>
    </xdr:from>
    <xdr:to>
      <xdr:col>23</xdr:col>
      <xdr:colOff>568325</xdr:colOff>
      <xdr:row>79</xdr:row>
      <xdr:rowOff>136975</xdr:rowOff>
    </xdr:to>
    <xdr:sp macro="" textlink="">
      <xdr:nvSpPr>
        <xdr:cNvPr id="637" name="フローチャート : 判断 636"/>
        <xdr:cNvSpPr/>
      </xdr:nvSpPr>
      <xdr:spPr>
        <a:xfrm>
          <a:off x="16268700" y="1357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36861</xdr:rowOff>
    </xdr:from>
    <xdr:to>
      <xdr:col>22</xdr:col>
      <xdr:colOff>415925</xdr:colOff>
      <xdr:row>79</xdr:row>
      <xdr:rowOff>138461</xdr:rowOff>
    </xdr:to>
    <xdr:sp macro="" textlink="">
      <xdr:nvSpPr>
        <xdr:cNvPr id="639" name="フローチャート : 判断 638"/>
        <xdr:cNvSpPr/>
      </xdr:nvSpPr>
      <xdr:spPr>
        <a:xfrm>
          <a:off x="15430500" y="135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154988</xdr:rowOff>
    </xdr:from>
    <xdr:ext cx="378565" cy="259045"/>
    <xdr:sp macro="" textlink="">
      <xdr:nvSpPr>
        <xdr:cNvPr id="640" name="テキスト ボックス 639"/>
        <xdr:cNvSpPr txBox="1"/>
      </xdr:nvSpPr>
      <xdr:spPr>
        <a:xfrm>
          <a:off x="15292017" y="1335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36551</xdr:rowOff>
    </xdr:from>
    <xdr:to>
      <xdr:col>21</xdr:col>
      <xdr:colOff>212725</xdr:colOff>
      <xdr:row>79</xdr:row>
      <xdr:rowOff>138151</xdr:rowOff>
    </xdr:to>
    <xdr:sp macro="" textlink="">
      <xdr:nvSpPr>
        <xdr:cNvPr id="642" name="フローチャート : 判断 641"/>
        <xdr:cNvSpPr/>
      </xdr:nvSpPr>
      <xdr:spPr>
        <a:xfrm>
          <a:off x="14541500" y="135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154678</xdr:rowOff>
    </xdr:from>
    <xdr:ext cx="378565" cy="259045"/>
    <xdr:sp macro="" textlink="">
      <xdr:nvSpPr>
        <xdr:cNvPr id="643" name="テキスト ボックス 642"/>
        <xdr:cNvSpPr txBox="1"/>
      </xdr:nvSpPr>
      <xdr:spPr>
        <a:xfrm>
          <a:off x="14403017" y="13356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98879</xdr:rowOff>
    </xdr:from>
    <xdr:to>
      <xdr:col>19</xdr:col>
      <xdr:colOff>644525</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28386</xdr:rowOff>
    </xdr:from>
    <xdr:to>
      <xdr:col>20</xdr:col>
      <xdr:colOff>9525</xdr:colOff>
      <xdr:row>79</xdr:row>
      <xdr:rowOff>129986</xdr:rowOff>
    </xdr:to>
    <xdr:sp macro="" textlink="">
      <xdr:nvSpPr>
        <xdr:cNvPr id="645" name="フローチャート : 判断 644"/>
        <xdr:cNvSpPr/>
      </xdr:nvSpPr>
      <xdr:spPr>
        <a:xfrm>
          <a:off x="13652500" y="1357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146513</xdr:rowOff>
    </xdr:from>
    <xdr:ext cx="469744" cy="259045"/>
    <xdr:sp macro="" textlink="">
      <xdr:nvSpPr>
        <xdr:cNvPr id="646" name="テキスト ボックス 645"/>
        <xdr:cNvSpPr txBox="1"/>
      </xdr:nvSpPr>
      <xdr:spPr>
        <a:xfrm>
          <a:off x="13468427" y="1334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27374</xdr:rowOff>
    </xdr:from>
    <xdr:to>
      <xdr:col>18</xdr:col>
      <xdr:colOff>492125</xdr:colOff>
      <xdr:row>79</xdr:row>
      <xdr:rowOff>128974</xdr:rowOff>
    </xdr:to>
    <xdr:sp macro="" textlink="">
      <xdr:nvSpPr>
        <xdr:cNvPr id="647" name="フローチャート : 判断 646"/>
        <xdr:cNvSpPr/>
      </xdr:nvSpPr>
      <xdr:spPr>
        <a:xfrm>
          <a:off x="12763500" y="1357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145501</xdr:rowOff>
    </xdr:from>
    <xdr:ext cx="469744" cy="259045"/>
    <xdr:sp macro="" textlink="">
      <xdr:nvSpPr>
        <xdr:cNvPr id="648" name="テキスト ボックス 647"/>
        <xdr:cNvSpPr txBox="1"/>
      </xdr:nvSpPr>
      <xdr:spPr>
        <a:xfrm>
          <a:off x="12579427" y="1334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4" name="円/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13802</xdr:rowOff>
    </xdr:from>
    <xdr:ext cx="249299" cy="259045"/>
    <xdr:sp macro="" textlink="">
      <xdr:nvSpPr>
        <xdr:cNvPr id="655" name="災害復旧費該当値テキスト"/>
        <xdr:cNvSpPr txBox="1"/>
      </xdr:nvSpPr>
      <xdr:spPr>
        <a:xfrm>
          <a:off x="16370300" y="13558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6" name="円/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7" name="テキスト ボックス 656"/>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8" name="円/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9" name="テキスト ボックス 658"/>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0" name="円/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1" name="テキスト ボックス 660"/>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48079</xdr:rowOff>
    </xdr:from>
    <xdr:to>
      <xdr:col>18</xdr:col>
      <xdr:colOff>492125</xdr:colOff>
      <xdr:row>79</xdr:row>
      <xdr:rowOff>149679</xdr:rowOff>
    </xdr:to>
    <xdr:sp macro="" textlink="">
      <xdr:nvSpPr>
        <xdr:cNvPr id="662" name="円/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140806</xdr:rowOff>
    </xdr:from>
    <xdr:ext cx="249299" cy="259045"/>
    <xdr:sp macro="" textlink="">
      <xdr:nvSpPr>
        <xdr:cNvPr id="663" name="テキスト ボックス 662"/>
        <xdr:cNvSpPr txBox="1"/>
      </xdr:nvSpPr>
      <xdr:spPr>
        <a:xfrm>
          <a:off x="12689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48813</xdr:rowOff>
    </xdr:from>
    <xdr:to>
      <xdr:col>23</xdr:col>
      <xdr:colOff>516889</xdr:colOff>
      <xdr:row>97</xdr:row>
      <xdr:rowOff>131471</xdr:rowOff>
    </xdr:to>
    <xdr:cxnSp macro="">
      <xdr:nvCxnSpPr>
        <xdr:cNvPr id="687" name="直線コネクタ 686"/>
        <xdr:cNvCxnSpPr/>
      </xdr:nvCxnSpPr>
      <xdr:spPr>
        <a:xfrm flipV="1">
          <a:off x="16317595" y="15650763"/>
          <a:ext cx="1269" cy="1111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135298</xdr:rowOff>
    </xdr:from>
    <xdr:ext cx="534377" cy="259045"/>
    <xdr:sp macro="" textlink="">
      <xdr:nvSpPr>
        <xdr:cNvPr id="688" name="公債費最小値テキスト"/>
        <xdr:cNvSpPr txBox="1"/>
      </xdr:nvSpPr>
      <xdr:spPr>
        <a:xfrm>
          <a:off x="16370300" y="1676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13,432</a:t>
          </a:r>
          <a:endParaRPr kumimoji="1" lang="ja-JP" altLang="en-US" sz="1000" b="1">
            <a:latin typeface="ＭＳ Ｐゴシック"/>
          </a:endParaRPr>
        </a:p>
      </xdr:txBody>
    </xdr:sp>
    <xdr:clientData/>
  </xdr:oneCellAnchor>
  <xdr:twoCellAnchor>
    <xdr:from>
      <xdr:col>23</xdr:col>
      <xdr:colOff>428625</xdr:colOff>
      <xdr:row>97</xdr:row>
      <xdr:rowOff>131471</xdr:rowOff>
    </xdr:from>
    <xdr:to>
      <xdr:col>23</xdr:col>
      <xdr:colOff>606425</xdr:colOff>
      <xdr:row>97</xdr:row>
      <xdr:rowOff>131471</xdr:rowOff>
    </xdr:to>
    <xdr:cxnSp macro="">
      <xdr:nvCxnSpPr>
        <xdr:cNvPr id="689" name="直線コネクタ 688"/>
        <xdr:cNvCxnSpPr/>
      </xdr:nvCxnSpPr>
      <xdr:spPr>
        <a:xfrm>
          <a:off x="16230600" y="1676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166940</xdr:rowOff>
    </xdr:from>
    <xdr:ext cx="534377" cy="259045"/>
    <xdr:sp macro="" textlink="">
      <xdr:nvSpPr>
        <xdr:cNvPr id="690" name="公債費最大値テキスト"/>
        <xdr:cNvSpPr txBox="1"/>
      </xdr:nvSpPr>
      <xdr:spPr>
        <a:xfrm>
          <a:off x="16370300" y="1542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71,771</a:t>
          </a:r>
          <a:endParaRPr kumimoji="1" lang="ja-JP" altLang="en-US" sz="1000" b="1">
            <a:latin typeface="ＭＳ Ｐゴシック"/>
          </a:endParaRPr>
        </a:p>
      </xdr:txBody>
    </xdr:sp>
    <xdr:clientData/>
  </xdr:oneCellAnchor>
  <xdr:twoCellAnchor>
    <xdr:from>
      <xdr:col>23</xdr:col>
      <xdr:colOff>428625</xdr:colOff>
      <xdr:row>91</xdr:row>
      <xdr:rowOff>48813</xdr:rowOff>
    </xdr:from>
    <xdr:to>
      <xdr:col>23</xdr:col>
      <xdr:colOff>606425</xdr:colOff>
      <xdr:row>91</xdr:row>
      <xdr:rowOff>48813</xdr:rowOff>
    </xdr:to>
    <xdr:cxnSp macro="">
      <xdr:nvCxnSpPr>
        <xdr:cNvPr id="691" name="直線コネクタ 690"/>
        <xdr:cNvCxnSpPr/>
      </xdr:nvCxnSpPr>
      <xdr:spPr>
        <a:xfrm>
          <a:off x="16230600" y="1565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26467</xdr:rowOff>
    </xdr:from>
    <xdr:to>
      <xdr:col>23</xdr:col>
      <xdr:colOff>517525</xdr:colOff>
      <xdr:row>95</xdr:row>
      <xdr:rowOff>40145</xdr:rowOff>
    </xdr:to>
    <xdr:cxnSp macro="">
      <xdr:nvCxnSpPr>
        <xdr:cNvPr id="692" name="直線コネクタ 691"/>
        <xdr:cNvCxnSpPr/>
      </xdr:nvCxnSpPr>
      <xdr:spPr>
        <a:xfrm flipV="1">
          <a:off x="15481300" y="16314217"/>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122159</xdr:rowOff>
    </xdr:from>
    <xdr:ext cx="534377" cy="259045"/>
    <xdr:sp macro="" textlink="">
      <xdr:nvSpPr>
        <xdr:cNvPr id="693" name="公債費平均値テキスト"/>
        <xdr:cNvSpPr txBox="1"/>
      </xdr:nvSpPr>
      <xdr:spPr>
        <a:xfrm>
          <a:off x="16370300" y="1606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99282</xdr:rowOff>
    </xdr:from>
    <xdr:to>
      <xdr:col>23</xdr:col>
      <xdr:colOff>568325</xdr:colOff>
      <xdr:row>95</xdr:row>
      <xdr:rowOff>29432</xdr:rowOff>
    </xdr:to>
    <xdr:sp macro="" textlink="">
      <xdr:nvSpPr>
        <xdr:cNvPr id="694" name="フローチャート : 判断 693"/>
        <xdr:cNvSpPr/>
      </xdr:nvSpPr>
      <xdr:spPr>
        <a:xfrm>
          <a:off x="16268700" y="1621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165666</xdr:rowOff>
    </xdr:from>
    <xdr:to>
      <xdr:col>22</xdr:col>
      <xdr:colOff>365125</xdr:colOff>
      <xdr:row>95</xdr:row>
      <xdr:rowOff>40145</xdr:rowOff>
    </xdr:to>
    <xdr:cxnSp macro="">
      <xdr:nvCxnSpPr>
        <xdr:cNvPr id="695" name="直線コネクタ 694"/>
        <xdr:cNvCxnSpPr/>
      </xdr:nvCxnSpPr>
      <xdr:spPr>
        <a:xfrm>
          <a:off x="14592300" y="16281966"/>
          <a:ext cx="889000" cy="45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116618</xdr:rowOff>
    </xdr:from>
    <xdr:to>
      <xdr:col>22</xdr:col>
      <xdr:colOff>415925</xdr:colOff>
      <xdr:row>95</xdr:row>
      <xdr:rowOff>46768</xdr:rowOff>
    </xdr:to>
    <xdr:sp macro="" textlink="">
      <xdr:nvSpPr>
        <xdr:cNvPr id="696" name="フローチャート : 判断 695"/>
        <xdr:cNvSpPr/>
      </xdr:nvSpPr>
      <xdr:spPr>
        <a:xfrm>
          <a:off x="15430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63295</xdr:rowOff>
    </xdr:from>
    <xdr:ext cx="534377" cy="259045"/>
    <xdr:sp macro="" textlink="">
      <xdr:nvSpPr>
        <xdr:cNvPr id="697" name="テキスト ボックス 696"/>
        <xdr:cNvSpPr txBox="1"/>
      </xdr:nvSpPr>
      <xdr:spPr>
        <a:xfrm>
          <a:off x="15214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165666</xdr:rowOff>
    </xdr:from>
    <xdr:to>
      <xdr:col>21</xdr:col>
      <xdr:colOff>161925</xdr:colOff>
      <xdr:row>94</xdr:row>
      <xdr:rowOff>166236</xdr:rowOff>
    </xdr:to>
    <xdr:cxnSp macro="">
      <xdr:nvCxnSpPr>
        <xdr:cNvPr id="698" name="直線コネクタ 697"/>
        <xdr:cNvCxnSpPr/>
      </xdr:nvCxnSpPr>
      <xdr:spPr>
        <a:xfrm flipV="1">
          <a:off x="13703300" y="16281966"/>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106235</xdr:rowOff>
    </xdr:from>
    <xdr:to>
      <xdr:col>21</xdr:col>
      <xdr:colOff>212725</xdr:colOff>
      <xdr:row>95</xdr:row>
      <xdr:rowOff>36385</xdr:rowOff>
    </xdr:to>
    <xdr:sp macro="" textlink="">
      <xdr:nvSpPr>
        <xdr:cNvPr id="699" name="フローチャート : 判断 698"/>
        <xdr:cNvSpPr/>
      </xdr:nvSpPr>
      <xdr:spPr>
        <a:xfrm>
          <a:off x="14541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52912</xdr:rowOff>
    </xdr:from>
    <xdr:ext cx="534377" cy="259045"/>
    <xdr:sp macro="" textlink="">
      <xdr:nvSpPr>
        <xdr:cNvPr id="700" name="テキスト ボックス 699"/>
        <xdr:cNvSpPr txBox="1"/>
      </xdr:nvSpPr>
      <xdr:spPr>
        <a:xfrm>
          <a:off x="14325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163361</xdr:rowOff>
    </xdr:from>
    <xdr:to>
      <xdr:col>19</xdr:col>
      <xdr:colOff>644525</xdr:colOff>
      <xdr:row>94</xdr:row>
      <xdr:rowOff>166236</xdr:rowOff>
    </xdr:to>
    <xdr:cxnSp macro="">
      <xdr:nvCxnSpPr>
        <xdr:cNvPr id="701" name="直線コネクタ 700"/>
        <xdr:cNvCxnSpPr/>
      </xdr:nvCxnSpPr>
      <xdr:spPr>
        <a:xfrm>
          <a:off x="12814300" y="16279661"/>
          <a:ext cx="889000" cy="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110331</xdr:rowOff>
    </xdr:from>
    <xdr:to>
      <xdr:col>20</xdr:col>
      <xdr:colOff>9525</xdr:colOff>
      <xdr:row>95</xdr:row>
      <xdr:rowOff>40481</xdr:rowOff>
    </xdr:to>
    <xdr:sp macro="" textlink="">
      <xdr:nvSpPr>
        <xdr:cNvPr id="702" name="フローチャート : 判断 701"/>
        <xdr:cNvSpPr/>
      </xdr:nvSpPr>
      <xdr:spPr>
        <a:xfrm>
          <a:off x="13652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57008</xdr:rowOff>
    </xdr:from>
    <xdr:ext cx="534377" cy="259045"/>
    <xdr:sp macro="" textlink="">
      <xdr:nvSpPr>
        <xdr:cNvPr id="703" name="テキスト ボックス 702"/>
        <xdr:cNvSpPr txBox="1"/>
      </xdr:nvSpPr>
      <xdr:spPr>
        <a:xfrm>
          <a:off x="13436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89700</xdr:rowOff>
    </xdr:from>
    <xdr:to>
      <xdr:col>18</xdr:col>
      <xdr:colOff>492125</xdr:colOff>
      <xdr:row>95</xdr:row>
      <xdr:rowOff>19850</xdr:rowOff>
    </xdr:to>
    <xdr:sp macro="" textlink="">
      <xdr:nvSpPr>
        <xdr:cNvPr id="704" name="フローチャート : 判断 703"/>
        <xdr:cNvSpPr/>
      </xdr:nvSpPr>
      <xdr:spPr>
        <a:xfrm>
          <a:off x="12763500" y="162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36377</xdr:rowOff>
    </xdr:from>
    <xdr:ext cx="534377" cy="259045"/>
    <xdr:sp macro="" textlink="">
      <xdr:nvSpPr>
        <xdr:cNvPr id="705" name="テキスト ボックス 704"/>
        <xdr:cNvSpPr txBox="1"/>
      </xdr:nvSpPr>
      <xdr:spPr>
        <a:xfrm>
          <a:off x="12547111" y="15981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147117</xdr:rowOff>
    </xdr:from>
    <xdr:to>
      <xdr:col>23</xdr:col>
      <xdr:colOff>568325</xdr:colOff>
      <xdr:row>95</xdr:row>
      <xdr:rowOff>77267</xdr:rowOff>
    </xdr:to>
    <xdr:sp macro="" textlink="">
      <xdr:nvSpPr>
        <xdr:cNvPr id="711" name="円/楕円 710"/>
        <xdr:cNvSpPr/>
      </xdr:nvSpPr>
      <xdr:spPr>
        <a:xfrm>
          <a:off x="16268700" y="162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125544</xdr:rowOff>
    </xdr:from>
    <xdr:ext cx="534377" cy="259045"/>
    <xdr:sp macro="" textlink="">
      <xdr:nvSpPr>
        <xdr:cNvPr id="712" name="公債費該当値テキスト"/>
        <xdr:cNvSpPr txBox="1"/>
      </xdr:nvSpPr>
      <xdr:spPr>
        <a:xfrm>
          <a:off x="16370300" y="162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36,944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160795</xdr:rowOff>
    </xdr:from>
    <xdr:to>
      <xdr:col>22</xdr:col>
      <xdr:colOff>415925</xdr:colOff>
      <xdr:row>95</xdr:row>
      <xdr:rowOff>90945</xdr:rowOff>
    </xdr:to>
    <xdr:sp macro="" textlink="">
      <xdr:nvSpPr>
        <xdr:cNvPr id="713" name="円/楕円 712"/>
        <xdr:cNvSpPr/>
      </xdr:nvSpPr>
      <xdr:spPr>
        <a:xfrm>
          <a:off x="15430500" y="162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82072</xdr:rowOff>
    </xdr:from>
    <xdr:ext cx="534377" cy="259045"/>
    <xdr:sp macro="" textlink="">
      <xdr:nvSpPr>
        <xdr:cNvPr id="714" name="テキスト ボックス 713"/>
        <xdr:cNvSpPr txBox="1"/>
      </xdr:nvSpPr>
      <xdr:spPr>
        <a:xfrm>
          <a:off x="15214111" y="1636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114866</xdr:rowOff>
    </xdr:from>
    <xdr:to>
      <xdr:col>21</xdr:col>
      <xdr:colOff>212725</xdr:colOff>
      <xdr:row>95</xdr:row>
      <xdr:rowOff>45016</xdr:rowOff>
    </xdr:to>
    <xdr:sp macro="" textlink="">
      <xdr:nvSpPr>
        <xdr:cNvPr id="715" name="円/楕円 714"/>
        <xdr:cNvSpPr/>
      </xdr:nvSpPr>
      <xdr:spPr>
        <a:xfrm>
          <a:off x="14541500" y="162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36143</xdr:rowOff>
    </xdr:from>
    <xdr:ext cx="534377" cy="259045"/>
    <xdr:sp macro="" textlink="">
      <xdr:nvSpPr>
        <xdr:cNvPr id="716" name="テキスト ボックス 715"/>
        <xdr:cNvSpPr txBox="1"/>
      </xdr:nvSpPr>
      <xdr:spPr>
        <a:xfrm>
          <a:off x="14325111" y="163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115436</xdr:rowOff>
    </xdr:from>
    <xdr:to>
      <xdr:col>20</xdr:col>
      <xdr:colOff>9525</xdr:colOff>
      <xdr:row>95</xdr:row>
      <xdr:rowOff>45586</xdr:rowOff>
    </xdr:to>
    <xdr:sp macro="" textlink="">
      <xdr:nvSpPr>
        <xdr:cNvPr id="717" name="円/楕円 716"/>
        <xdr:cNvSpPr/>
      </xdr:nvSpPr>
      <xdr:spPr>
        <a:xfrm>
          <a:off x="13652500" y="1623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36713</xdr:rowOff>
    </xdr:from>
    <xdr:ext cx="534377" cy="259045"/>
    <xdr:sp macro="" textlink="">
      <xdr:nvSpPr>
        <xdr:cNvPr id="718" name="テキスト ボックス 717"/>
        <xdr:cNvSpPr txBox="1"/>
      </xdr:nvSpPr>
      <xdr:spPr>
        <a:xfrm>
          <a:off x="13436111" y="1632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38,607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112561</xdr:rowOff>
    </xdr:from>
    <xdr:to>
      <xdr:col>18</xdr:col>
      <xdr:colOff>492125</xdr:colOff>
      <xdr:row>95</xdr:row>
      <xdr:rowOff>42711</xdr:rowOff>
    </xdr:to>
    <xdr:sp macro="" textlink="">
      <xdr:nvSpPr>
        <xdr:cNvPr id="719" name="円/楕円 718"/>
        <xdr:cNvSpPr/>
      </xdr:nvSpPr>
      <xdr:spPr>
        <a:xfrm>
          <a:off x="12763500" y="1622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33838</xdr:rowOff>
    </xdr:from>
    <xdr:ext cx="534377" cy="259045"/>
    <xdr:sp macro="" textlink="">
      <xdr:nvSpPr>
        <xdr:cNvPr id="720" name="テキスト ボックス 719"/>
        <xdr:cNvSpPr txBox="1"/>
      </xdr:nvSpPr>
      <xdr:spPr>
        <a:xfrm>
          <a:off x="12547111" y="163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93066</xdr:rowOff>
    </xdr:from>
    <xdr:to>
      <xdr:col>32</xdr:col>
      <xdr:colOff>186689</xdr:colOff>
      <xdr:row>38</xdr:row>
      <xdr:rowOff>139700</xdr:rowOff>
    </xdr:to>
    <xdr:cxnSp macro="">
      <xdr:nvCxnSpPr>
        <xdr:cNvPr id="742" name="直線コネクタ 741"/>
        <xdr:cNvCxnSpPr/>
      </xdr:nvCxnSpPr>
      <xdr:spPr>
        <a:xfrm flipV="1">
          <a:off x="22159595" y="5236566"/>
          <a:ext cx="1269" cy="141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39743</xdr:rowOff>
    </xdr:from>
    <xdr:ext cx="469744" cy="259045"/>
    <xdr:sp macro="" textlink="">
      <xdr:nvSpPr>
        <xdr:cNvPr id="745" name="諸支出金最大値テキスト"/>
        <xdr:cNvSpPr txBox="1"/>
      </xdr:nvSpPr>
      <xdr:spPr>
        <a:xfrm>
          <a:off x="22212300" y="50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1,551</a:t>
          </a:r>
          <a:endParaRPr kumimoji="1" lang="ja-JP" altLang="en-US" sz="1000" b="1">
            <a:latin typeface="ＭＳ Ｐゴシック"/>
          </a:endParaRPr>
        </a:p>
      </xdr:txBody>
    </xdr:sp>
    <xdr:clientData/>
  </xdr:oneCellAnchor>
  <xdr:twoCellAnchor>
    <xdr:from>
      <xdr:col>32</xdr:col>
      <xdr:colOff>98425</xdr:colOff>
      <xdr:row>30</xdr:row>
      <xdr:rowOff>93066</xdr:rowOff>
    </xdr:from>
    <xdr:to>
      <xdr:col>32</xdr:col>
      <xdr:colOff>276225</xdr:colOff>
      <xdr:row>30</xdr:row>
      <xdr:rowOff>93066</xdr:rowOff>
    </xdr:to>
    <xdr:cxnSp macro="">
      <xdr:nvCxnSpPr>
        <xdr:cNvPr id="746" name="直線コネクタ 745"/>
        <xdr:cNvCxnSpPr/>
      </xdr:nvCxnSpPr>
      <xdr:spPr>
        <a:xfrm>
          <a:off x="22072600" y="5236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146981</xdr:rowOff>
    </xdr:from>
    <xdr:ext cx="378565" cy="259045"/>
    <xdr:sp macro="" textlink="">
      <xdr:nvSpPr>
        <xdr:cNvPr id="748" name="諸支出金平均値テキスト"/>
        <xdr:cNvSpPr txBox="1"/>
      </xdr:nvSpPr>
      <xdr:spPr>
        <a:xfrm>
          <a:off x="22212300" y="63191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124104</xdr:rowOff>
    </xdr:from>
    <xdr:to>
      <xdr:col>32</xdr:col>
      <xdr:colOff>238125</xdr:colOff>
      <xdr:row>38</xdr:row>
      <xdr:rowOff>54254</xdr:rowOff>
    </xdr:to>
    <xdr:sp macro="" textlink="">
      <xdr:nvSpPr>
        <xdr:cNvPr id="749" name="フローチャート : 判断 748"/>
        <xdr:cNvSpPr/>
      </xdr:nvSpPr>
      <xdr:spPr>
        <a:xfrm>
          <a:off x="22110700" y="646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73813</xdr:rowOff>
    </xdr:from>
    <xdr:to>
      <xdr:col>31</xdr:col>
      <xdr:colOff>85725</xdr:colOff>
      <xdr:row>38</xdr:row>
      <xdr:rowOff>3963</xdr:rowOff>
    </xdr:to>
    <xdr:sp macro="" textlink="">
      <xdr:nvSpPr>
        <xdr:cNvPr id="751" name="フローチャート : 判断 750"/>
        <xdr:cNvSpPr/>
      </xdr:nvSpPr>
      <xdr:spPr>
        <a:xfrm>
          <a:off x="21272500" y="6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20490</xdr:rowOff>
    </xdr:from>
    <xdr:ext cx="378565" cy="259045"/>
    <xdr:sp macro="" textlink="">
      <xdr:nvSpPr>
        <xdr:cNvPr id="752" name="テキスト ボックス 751"/>
        <xdr:cNvSpPr txBox="1"/>
      </xdr:nvSpPr>
      <xdr:spPr>
        <a:xfrm>
          <a:off x="21134017" y="6192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93015</xdr:rowOff>
    </xdr:from>
    <xdr:to>
      <xdr:col>29</xdr:col>
      <xdr:colOff>568325</xdr:colOff>
      <xdr:row>38</xdr:row>
      <xdr:rowOff>23164</xdr:rowOff>
    </xdr:to>
    <xdr:sp macro="" textlink="">
      <xdr:nvSpPr>
        <xdr:cNvPr id="754" name="フローチャート : 判断 753"/>
        <xdr:cNvSpPr/>
      </xdr:nvSpPr>
      <xdr:spPr>
        <a:xfrm>
          <a:off x="20383500" y="6436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39692</xdr:rowOff>
    </xdr:from>
    <xdr:ext cx="378565" cy="259045"/>
    <xdr:sp macro="" textlink="">
      <xdr:nvSpPr>
        <xdr:cNvPr id="755" name="テキスト ボックス 754"/>
        <xdr:cNvSpPr txBox="1"/>
      </xdr:nvSpPr>
      <xdr:spPr>
        <a:xfrm>
          <a:off x="20245017" y="6211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25807</xdr:rowOff>
    </xdr:from>
    <xdr:to>
      <xdr:col>28</xdr:col>
      <xdr:colOff>365125</xdr:colOff>
      <xdr:row>36</xdr:row>
      <xdr:rowOff>127407</xdr:rowOff>
    </xdr:to>
    <xdr:sp macro="" textlink="">
      <xdr:nvSpPr>
        <xdr:cNvPr id="757" name="フローチャート : 判断 756"/>
        <xdr:cNvSpPr/>
      </xdr:nvSpPr>
      <xdr:spPr>
        <a:xfrm>
          <a:off x="19494500" y="619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143934</xdr:rowOff>
    </xdr:from>
    <xdr:ext cx="378565" cy="259045"/>
    <xdr:sp macro="" textlink="">
      <xdr:nvSpPr>
        <xdr:cNvPr id="758" name="テキスト ボックス 757"/>
        <xdr:cNvSpPr txBox="1"/>
      </xdr:nvSpPr>
      <xdr:spPr>
        <a:xfrm>
          <a:off x="19356017" y="5973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100787</xdr:rowOff>
    </xdr:from>
    <xdr:to>
      <xdr:col>27</xdr:col>
      <xdr:colOff>161925</xdr:colOff>
      <xdr:row>37</xdr:row>
      <xdr:rowOff>30937</xdr:rowOff>
    </xdr:to>
    <xdr:sp macro="" textlink="">
      <xdr:nvSpPr>
        <xdr:cNvPr id="759" name="フローチャート : 判断 758"/>
        <xdr:cNvSpPr/>
      </xdr:nvSpPr>
      <xdr:spPr>
        <a:xfrm>
          <a:off x="18605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47464</xdr:rowOff>
    </xdr:from>
    <xdr:ext cx="378565" cy="259045"/>
    <xdr:sp macro="" textlink="">
      <xdr:nvSpPr>
        <xdr:cNvPr id="760" name="テキスト ボックス 759"/>
        <xdr:cNvSpPr txBox="1"/>
      </xdr:nvSpPr>
      <xdr:spPr>
        <a:xfrm>
          <a:off x="18467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6" name="直線コネクタ 78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7" name="テキスト ボックス 78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8" name="直線コネクタ 78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9" name="テキスト ボックス 788"/>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0" name="直線コネクタ 78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1" name="テキスト ボックス 790"/>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2" name="直線コネクタ 79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3" name="テキスト ボックス 792"/>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5" name="テキスト ボックス 79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7" name="直線コネクタ 796"/>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8"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0"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2" name="直線コネクタ 80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3"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4" name="フローチャート : 判断 803"/>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5" name="直線コネクタ 80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6" name="フローチャート : 判断 805"/>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7" name="テキスト ボックス 806"/>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8" name="直線コネクタ 80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9" name="フローチャート : 判断 808"/>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0" name="テキスト ボックス 809"/>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1" name="直線コネクタ 81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812" name="フローチャート : 判断 811"/>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813" name="テキスト ボックス 812"/>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14" name="フローチャート : 判断 813"/>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15" name="テキスト ボックス 814"/>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1" name="円/楕円 82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2"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3" name="円/楕円 82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4" name="テキスト ボックス 823"/>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5" name="円/楕円 82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6" name="テキスト ボックス 825"/>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7" name="円/楕円 82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28" name="テキスト ボックス 827"/>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9" name="円/楕円 82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0" name="テキスト ボックス 829"/>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a:t>
          </a:r>
          <a:r>
            <a:rPr kumimoji="1" lang="ja-JP" altLang="en-US" sz="1300" baseline="0">
              <a:solidFill>
                <a:schemeClr val="dk1"/>
              </a:solidFill>
              <a:latin typeface="+mn-ea"/>
              <a:ea typeface="+mn-ea"/>
              <a:cs typeface="+mn-cs"/>
            </a:rPr>
            <a:t>歳出決算総額は住民一人当たり</a:t>
          </a:r>
          <a:r>
            <a:rPr kumimoji="1" lang="en-US" altLang="ja-JP" sz="1300" baseline="0">
              <a:solidFill>
                <a:schemeClr val="dk1"/>
              </a:solidFill>
              <a:latin typeface="+mn-ea"/>
              <a:ea typeface="+mn-ea"/>
              <a:cs typeface="+mn-cs"/>
            </a:rPr>
            <a:t>420</a:t>
          </a:r>
          <a:r>
            <a:rPr kumimoji="1" lang="en-US" sz="1300" baseline="0">
              <a:solidFill>
                <a:schemeClr val="dk1"/>
              </a:solidFill>
              <a:latin typeface="+mn-ea"/>
              <a:ea typeface="+mn-ea"/>
              <a:cs typeface="+mn-cs"/>
            </a:rPr>
            <a:t>,</a:t>
          </a:r>
          <a:r>
            <a:rPr kumimoji="1" lang="en-US" altLang="ja-JP" sz="1300" baseline="0">
              <a:solidFill>
                <a:schemeClr val="dk1"/>
              </a:solidFill>
              <a:latin typeface="+mn-ea"/>
              <a:ea typeface="+mn-ea"/>
              <a:cs typeface="+mn-cs"/>
            </a:rPr>
            <a:t>556</a:t>
          </a:r>
          <a:r>
            <a:rPr kumimoji="1" lang="ja-JP" altLang="en-US" sz="1300" baseline="0">
              <a:solidFill>
                <a:schemeClr val="dk1"/>
              </a:solidFill>
              <a:latin typeface="+mn-ea"/>
              <a:ea typeface="+mn-ea"/>
              <a:cs typeface="+mn-cs"/>
            </a:rPr>
            <a:t>円となっている。</a:t>
          </a:r>
          <a:r>
            <a:rPr kumimoji="1" lang="ja-JP" altLang="en-US" sz="1300">
              <a:latin typeface="+mn-ea"/>
              <a:ea typeface="+mn-ea"/>
            </a:rPr>
            <a:t>民生費は、住民一人当たり</a:t>
          </a:r>
          <a:r>
            <a:rPr kumimoji="1" lang="en-US" altLang="ja-JP" sz="1300">
              <a:latin typeface="+mn-ea"/>
              <a:ea typeface="+mn-ea"/>
            </a:rPr>
            <a:t>216,397</a:t>
          </a:r>
          <a:r>
            <a:rPr kumimoji="1" lang="ja-JP" altLang="en-US" sz="1300">
              <a:latin typeface="+mn-ea"/>
              <a:ea typeface="+mn-ea"/>
            </a:rPr>
            <a:t>円となっており、決算額全体の約</a:t>
          </a:r>
          <a:r>
            <a:rPr kumimoji="1" lang="en-US" altLang="ja-JP" sz="1300">
              <a:latin typeface="+mn-ea"/>
              <a:ea typeface="+mn-ea"/>
            </a:rPr>
            <a:t>52</a:t>
          </a:r>
          <a:r>
            <a:rPr kumimoji="1" lang="ja-JP" altLang="en-US" sz="1300">
              <a:latin typeface="+mn-ea"/>
              <a:ea typeface="+mn-ea"/>
            </a:rPr>
            <a:t>％を占めている。平成</a:t>
          </a:r>
          <a:r>
            <a:rPr kumimoji="1" lang="en-US" altLang="ja-JP" sz="1300">
              <a:latin typeface="+mn-ea"/>
              <a:ea typeface="+mn-ea"/>
            </a:rPr>
            <a:t>27</a:t>
          </a:r>
          <a:r>
            <a:rPr kumimoji="1" lang="ja-JP" altLang="en-US" sz="1300">
              <a:latin typeface="+mn-ea"/>
              <a:ea typeface="+mn-ea"/>
            </a:rPr>
            <a:t>年度の主な増加要因としては、</a:t>
          </a:r>
          <a:r>
            <a:rPr kumimoji="1" lang="ja-JP" altLang="en-US" sz="1300">
              <a:solidFill>
                <a:schemeClr val="dk1"/>
              </a:solidFill>
              <a:latin typeface="+mn-ea"/>
              <a:ea typeface="+mn-ea"/>
              <a:cs typeface="+mn-cs"/>
            </a:rPr>
            <a:t>国民健康保険事業等への繰出金の増、障害者自立支援事業費の増、生活保護費の増などが挙げられる。教育費は、住民一人当たり</a:t>
          </a:r>
          <a:r>
            <a:rPr kumimoji="1" lang="en-US" altLang="ja-JP" sz="1300">
              <a:solidFill>
                <a:schemeClr val="dk1"/>
              </a:solidFill>
              <a:latin typeface="+mn-ea"/>
              <a:ea typeface="+mn-ea"/>
              <a:cs typeface="+mn-cs"/>
            </a:rPr>
            <a:t>63,942</a:t>
          </a:r>
          <a:r>
            <a:rPr kumimoji="1" lang="ja-JP" altLang="en-US" sz="1300">
              <a:solidFill>
                <a:schemeClr val="dk1"/>
              </a:solidFill>
              <a:latin typeface="+mn-ea"/>
              <a:ea typeface="+mn-ea"/>
              <a:cs typeface="+mn-cs"/>
            </a:rPr>
            <a:t>円となっており、決算額全体の約</a:t>
          </a:r>
          <a:r>
            <a:rPr kumimoji="1" lang="en-US" altLang="ja-JP" sz="1300">
              <a:solidFill>
                <a:schemeClr val="dk1"/>
              </a:solidFill>
              <a:latin typeface="+mn-ea"/>
              <a:ea typeface="+mn-ea"/>
              <a:cs typeface="+mn-cs"/>
            </a:rPr>
            <a:t>15</a:t>
          </a:r>
          <a:r>
            <a:rPr kumimoji="1" lang="ja-JP" altLang="en-US" sz="1300">
              <a:solidFill>
                <a:schemeClr val="dk1"/>
              </a:solidFill>
              <a:latin typeface="+mn-ea"/>
              <a:ea typeface="+mn-ea"/>
              <a:cs typeface="+mn-cs"/>
            </a:rPr>
            <a:t>％を占めている。平成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年度から小学校耐震補強工事や中学校統合校新築工事などの事業を行っていることから、高い伸び率となっている。平成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年度の主な増加要因としては、小中一貫校等に係る費用の増、小学校給食調理業務等の委託料の増が挙げられる。</a:t>
          </a:r>
          <a:endParaRPr kumimoji="1" lang="ja-JP" altLang="en-US" sz="1300">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latin typeface="+mn-ea"/>
              <a:ea typeface="+mn-ea"/>
              <a:cs typeface="+mn-cs"/>
            </a:rPr>
            <a:t>　財政調整基金残高は、対前年度比で</a:t>
          </a:r>
          <a:r>
            <a:rPr kumimoji="1" lang="en-US" altLang="ja-JP" sz="1200">
              <a:solidFill>
                <a:schemeClr val="dk1"/>
              </a:solidFill>
              <a:latin typeface="+mn-ea"/>
              <a:ea typeface="+mn-ea"/>
              <a:cs typeface="+mn-cs"/>
            </a:rPr>
            <a:t>1.9</a:t>
          </a:r>
          <a:r>
            <a:rPr kumimoji="1" lang="ja-JP" altLang="en-US" sz="1200">
              <a:solidFill>
                <a:schemeClr val="dk1"/>
              </a:solidFill>
              <a:latin typeface="+mn-ea"/>
              <a:ea typeface="+mn-ea"/>
              <a:cs typeface="+mn-cs"/>
            </a:rPr>
            <a:t>ポイントの増となっており、主な要因としては、平成</a:t>
          </a:r>
          <a:r>
            <a:rPr kumimoji="1" lang="en-US" altLang="ja-JP" sz="1200">
              <a:solidFill>
                <a:schemeClr val="dk1"/>
              </a:solidFill>
              <a:latin typeface="+mn-ea"/>
              <a:ea typeface="+mn-ea"/>
              <a:cs typeface="+mn-cs"/>
            </a:rPr>
            <a:t>26</a:t>
          </a:r>
          <a:r>
            <a:rPr kumimoji="1" lang="ja-JP" altLang="en-US" sz="1200">
              <a:solidFill>
                <a:schemeClr val="dk1"/>
              </a:solidFill>
              <a:latin typeface="+mn-ea"/>
              <a:ea typeface="+mn-ea"/>
              <a:cs typeface="+mn-cs"/>
            </a:rPr>
            <a:t>年度歳計剰余金のうち</a:t>
          </a:r>
          <a:r>
            <a:rPr kumimoji="1" lang="en-US" altLang="ja-JP" sz="1200">
              <a:solidFill>
                <a:schemeClr val="dk1"/>
              </a:solidFill>
              <a:latin typeface="+mn-ea"/>
              <a:ea typeface="+mn-ea"/>
              <a:cs typeface="+mn-cs"/>
            </a:rPr>
            <a:t>600</a:t>
          </a:r>
          <a:r>
            <a:rPr kumimoji="1" lang="ja-JP" altLang="en-US" sz="1200">
              <a:solidFill>
                <a:schemeClr val="dk1"/>
              </a:solidFill>
              <a:latin typeface="+mn-ea"/>
              <a:ea typeface="+mn-ea"/>
              <a:cs typeface="+mn-cs"/>
            </a:rPr>
            <a:t>百万円を基金に編入したことによる。（改訂版）もりぐち改革ビジョン（案）に基づき平成</a:t>
          </a:r>
          <a:r>
            <a:rPr kumimoji="1" lang="en-US" altLang="ja-JP" sz="1200">
              <a:solidFill>
                <a:schemeClr val="dk1"/>
              </a:solidFill>
              <a:latin typeface="+mn-ea"/>
              <a:ea typeface="+mn-ea"/>
              <a:cs typeface="+mn-cs"/>
            </a:rPr>
            <a:t>32</a:t>
          </a:r>
          <a:r>
            <a:rPr kumimoji="1" lang="ja-JP" altLang="en-US" sz="1200">
              <a:solidFill>
                <a:schemeClr val="dk1"/>
              </a:solidFill>
              <a:latin typeface="+mn-ea"/>
              <a:ea typeface="+mn-ea"/>
              <a:cs typeface="+mn-cs"/>
            </a:rPr>
            <a:t>年度末までに</a:t>
          </a:r>
          <a:r>
            <a:rPr kumimoji="1" lang="en-US" altLang="ja-JP" sz="1200">
              <a:solidFill>
                <a:schemeClr val="dk1"/>
              </a:solidFill>
              <a:latin typeface="+mn-ea"/>
              <a:ea typeface="+mn-ea"/>
              <a:cs typeface="+mn-cs"/>
            </a:rPr>
            <a:t>30</a:t>
          </a:r>
          <a:r>
            <a:rPr kumimoji="1" lang="ja-JP" altLang="en-US" sz="1200">
              <a:solidFill>
                <a:schemeClr val="dk1"/>
              </a:solidFill>
              <a:latin typeface="+mn-ea"/>
              <a:ea typeface="+mn-ea"/>
              <a:cs typeface="+mn-cs"/>
            </a:rPr>
            <a:t>億円を目標として積立てをしている。</a:t>
          </a:r>
          <a:endParaRPr kumimoji="1" lang="en-US" sz="1200">
            <a:solidFill>
              <a:schemeClr val="dk1"/>
            </a:solidFill>
            <a:latin typeface="+mn-ea"/>
            <a:ea typeface="+mn-ea"/>
            <a:cs typeface="+mn-cs"/>
          </a:endParaRPr>
        </a:p>
        <a:p>
          <a:r>
            <a:rPr kumimoji="1" lang="ja-JP" altLang="en-US" sz="1200">
              <a:solidFill>
                <a:schemeClr val="dk1"/>
              </a:solidFill>
              <a:latin typeface="+mn-ea"/>
              <a:ea typeface="+mn-ea"/>
              <a:cs typeface="+mn-cs"/>
            </a:rPr>
            <a:t>　平成</a:t>
          </a:r>
          <a:r>
            <a:rPr kumimoji="1" lang="en-US" altLang="ja-JP" sz="1200">
              <a:solidFill>
                <a:schemeClr val="dk1"/>
              </a:solidFill>
              <a:latin typeface="+mn-ea"/>
              <a:ea typeface="+mn-ea"/>
              <a:cs typeface="+mn-cs"/>
            </a:rPr>
            <a:t>27</a:t>
          </a:r>
          <a:r>
            <a:rPr kumimoji="1" lang="ja-JP" altLang="en-US" sz="1200">
              <a:solidFill>
                <a:schemeClr val="dk1"/>
              </a:solidFill>
              <a:latin typeface="+mn-ea"/>
              <a:ea typeface="+mn-ea"/>
              <a:cs typeface="+mn-cs"/>
            </a:rPr>
            <a:t>年度の単年度収支は</a:t>
          </a:r>
          <a:r>
            <a:rPr kumimoji="1" lang="en-US" altLang="ja-JP" sz="1200">
              <a:solidFill>
                <a:schemeClr val="dk1"/>
              </a:solidFill>
              <a:latin typeface="+mn-ea"/>
              <a:ea typeface="+mn-ea"/>
              <a:cs typeface="+mn-cs"/>
            </a:rPr>
            <a:t>881</a:t>
          </a:r>
          <a:r>
            <a:rPr kumimoji="1" lang="ja-JP" altLang="en-US" sz="1200">
              <a:solidFill>
                <a:schemeClr val="dk1"/>
              </a:solidFill>
              <a:latin typeface="+mn-ea"/>
              <a:ea typeface="+mn-ea"/>
              <a:cs typeface="+mn-cs"/>
            </a:rPr>
            <a:t>百万円であり、適切な財源の確保と歳出の精査により基金の取崩し額が抑制され、標準財政規模に占める実質単年度収支の割合は前年度に比べ</a:t>
          </a:r>
          <a:r>
            <a:rPr kumimoji="1" lang="en-US" altLang="ja-JP" sz="1200">
              <a:solidFill>
                <a:schemeClr val="dk1"/>
              </a:solidFill>
              <a:latin typeface="+mn-ea"/>
              <a:ea typeface="+mn-ea"/>
              <a:cs typeface="+mn-cs"/>
            </a:rPr>
            <a:t>6.7</a:t>
          </a:r>
          <a:r>
            <a:rPr kumimoji="1" lang="ja-JP" altLang="en-US" sz="1200">
              <a:solidFill>
                <a:schemeClr val="dk1"/>
              </a:solidFill>
              <a:latin typeface="+mn-ea"/>
              <a:ea typeface="+mn-ea"/>
              <a:cs typeface="+mn-cs"/>
            </a:rPr>
            <a:t>ポイント増となっている。今後も歳入歳出の管理を適正に行い、実質収支の黒字を堅持していくように努める。</a:t>
          </a:r>
          <a:endParaRPr kumimoji="1" lang="en-US" sz="1200">
            <a:solidFill>
              <a:schemeClr val="dk1"/>
            </a:solidFill>
            <a:latin typeface="+mn-ea"/>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大阪府守口市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latin typeface="+mn-ea"/>
              <a:ea typeface="+mn-ea"/>
              <a:cs typeface="+mn-cs"/>
            </a:rPr>
            <a:t>　特別会計国民健康保険事業における実質赤字額は、平成</a:t>
          </a:r>
          <a:r>
            <a:rPr kumimoji="1" lang="en-US" altLang="ja-JP" sz="1300">
              <a:solidFill>
                <a:schemeClr val="dk1"/>
              </a:solidFill>
              <a:latin typeface="+mn-ea"/>
              <a:ea typeface="+mn-ea"/>
              <a:cs typeface="+mn-cs"/>
            </a:rPr>
            <a:t>23</a:t>
          </a:r>
          <a:r>
            <a:rPr kumimoji="1" lang="ja-JP" altLang="en-US" sz="1300">
              <a:solidFill>
                <a:schemeClr val="dk1"/>
              </a:solidFill>
              <a:latin typeface="+mn-ea"/>
              <a:ea typeface="+mn-ea"/>
              <a:cs typeface="+mn-cs"/>
            </a:rPr>
            <a:t>年度決算においては</a:t>
          </a:r>
          <a:r>
            <a:rPr kumimoji="1" lang="en-US" altLang="ja-JP" sz="1300">
              <a:solidFill>
                <a:schemeClr val="dk1"/>
              </a:solidFill>
              <a:latin typeface="+mn-ea"/>
              <a:ea typeface="+mn-ea"/>
              <a:cs typeface="+mn-cs"/>
            </a:rPr>
            <a:t>1,392</a:t>
          </a:r>
          <a:r>
            <a:rPr kumimoji="1" lang="ja-JP" altLang="en-US" sz="1300">
              <a:solidFill>
                <a:schemeClr val="dk1"/>
              </a:solidFill>
              <a:latin typeface="+mn-ea"/>
              <a:ea typeface="+mn-ea"/>
              <a:cs typeface="+mn-cs"/>
            </a:rPr>
            <a:t>百万円となり、連結実質赤字額が解消された。さらに平成</a:t>
          </a:r>
          <a:r>
            <a:rPr kumimoji="1" lang="en-US" altLang="ja-JP" sz="1300">
              <a:solidFill>
                <a:schemeClr val="dk1"/>
              </a:solidFill>
              <a:latin typeface="+mn-ea"/>
              <a:ea typeface="+mn-ea"/>
              <a:cs typeface="+mn-cs"/>
            </a:rPr>
            <a:t>25</a:t>
          </a:r>
          <a:r>
            <a:rPr kumimoji="1" lang="ja-JP" altLang="en-US" sz="1300">
              <a:solidFill>
                <a:schemeClr val="dk1"/>
              </a:solidFill>
              <a:latin typeface="+mn-ea"/>
              <a:ea typeface="+mn-ea"/>
              <a:cs typeface="+mn-cs"/>
            </a:rPr>
            <a:t>年度決算では、実質赤字額は解消され、</a:t>
          </a:r>
          <a:r>
            <a:rPr kumimoji="1" lang="en-US" altLang="ja-JP" sz="1300">
              <a:solidFill>
                <a:schemeClr val="dk1"/>
              </a:solidFill>
              <a:latin typeface="+mn-ea"/>
              <a:ea typeface="+mn-ea"/>
              <a:cs typeface="+mn-cs"/>
            </a:rPr>
            <a:t>218</a:t>
          </a:r>
          <a:r>
            <a:rPr kumimoji="1" lang="ja-JP" altLang="en-US" sz="1300">
              <a:solidFill>
                <a:schemeClr val="dk1"/>
              </a:solidFill>
              <a:latin typeface="+mn-ea"/>
              <a:ea typeface="+mn-ea"/>
              <a:cs typeface="+mn-cs"/>
            </a:rPr>
            <a:t>百万円の黒字となり、平成</a:t>
          </a:r>
          <a:r>
            <a:rPr kumimoji="1" lang="en-US" altLang="ja-JP" sz="1300">
              <a:solidFill>
                <a:schemeClr val="dk1"/>
              </a:solidFill>
              <a:latin typeface="+mn-ea"/>
              <a:ea typeface="+mn-ea"/>
              <a:cs typeface="+mn-cs"/>
            </a:rPr>
            <a:t>27</a:t>
          </a:r>
          <a:r>
            <a:rPr kumimoji="1" lang="ja-JP" altLang="en-US" sz="1300">
              <a:solidFill>
                <a:schemeClr val="dk1"/>
              </a:solidFill>
              <a:latin typeface="+mn-ea"/>
              <a:ea typeface="+mn-ea"/>
              <a:cs typeface="+mn-cs"/>
            </a:rPr>
            <a:t>年度決算においても</a:t>
          </a:r>
          <a:r>
            <a:rPr kumimoji="1" lang="en-US" altLang="ja-JP" sz="1300">
              <a:solidFill>
                <a:schemeClr val="dk1"/>
              </a:solidFill>
              <a:latin typeface="+mn-ea"/>
              <a:ea typeface="+mn-ea"/>
              <a:cs typeface="+mn-cs"/>
            </a:rPr>
            <a:t>786</a:t>
          </a:r>
          <a:r>
            <a:rPr kumimoji="1" lang="ja-JP" altLang="en-US" sz="1300">
              <a:solidFill>
                <a:schemeClr val="dk1"/>
              </a:solidFill>
              <a:latin typeface="+mn-ea"/>
              <a:ea typeface="+mn-ea"/>
              <a:cs typeface="+mn-cs"/>
            </a:rPr>
            <a:t>百万円の黒字となっている。しかし、今後とも医療費の適正化を図るとともに、保険料収納率の向上に努める。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62949023</v>
      </c>
      <c r="BO4" s="379"/>
      <c r="BP4" s="379"/>
      <c r="BQ4" s="379"/>
      <c r="BR4" s="379"/>
      <c r="BS4" s="379"/>
      <c r="BT4" s="379"/>
      <c r="BU4" s="380"/>
      <c r="BV4" s="378">
        <v>67369100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6.1</v>
      </c>
      <c r="CU4" s="385"/>
      <c r="CV4" s="385"/>
      <c r="CW4" s="385"/>
      <c r="CX4" s="385"/>
      <c r="CY4" s="385"/>
      <c r="CZ4" s="385"/>
      <c r="DA4" s="386"/>
      <c r="DB4" s="384">
        <v>3.4</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60818657</v>
      </c>
      <c r="BO5" s="416"/>
      <c r="BP5" s="416"/>
      <c r="BQ5" s="416"/>
      <c r="BR5" s="416"/>
      <c r="BS5" s="416"/>
      <c r="BT5" s="416"/>
      <c r="BU5" s="417"/>
      <c r="BV5" s="415">
        <v>66059947</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96.2</v>
      </c>
      <c r="CU5" s="413"/>
      <c r="CV5" s="413"/>
      <c r="CW5" s="413"/>
      <c r="CX5" s="413"/>
      <c r="CY5" s="413"/>
      <c r="CZ5" s="413"/>
      <c r="DA5" s="414"/>
      <c r="DB5" s="412">
        <v>97</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2130366</v>
      </c>
      <c r="BO6" s="416"/>
      <c r="BP6" s="416"/>
      <c r="BQ6" s="416"/>
      <c r="BR6" s="416"/>
      <c r="BS6" s="416"/>
      <c r="BT6" s="416"/>
      <c r="BU6" s="417"/>
      <c r="BV6" s="415">
        <v>1309153</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105.6</v>
      </c>
      <c r="CU6" s="453"/>
      <c r="CV6" s="453"/>
      <c r="CW6" s="453"/>
      <c r="CX6" s="453"/>
      <c r="CY6" s="453"/>
      <c r="CZ6" s="453"/>
      <c r="DA6" s="454"/>
      <c r="DB6" s="452">
        <v>107.8</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220007</v>
      </c>
      <c r="BO7" s="416"/>
      <c r="BP7" s="416"/>
      <c r="BQ7" s="416"/>
      <c r="BR7" s="416"/>
      <c r="BS7" s="416"/>
      <c r="BT7" s="416"/>
      <c r="BU7" s="417"/>
      <c r="BV7" s="415">
        <v>279407</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31087985</v>
      </c>
      <c r="CU7" s="416"/>
      <c r="CV7" s="416"/>
      <c r="CW7" s="416"/>
      <c r="CX7" s="416"/>
      <c r="CY7" s="416"/>
      <c r="CZ7" s="416"/>
      <c r="DA7" s="417"/>
      <c r="DB7" s="415">
        <v>30431937</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1910359</v>
      </c>
      <c r="BO8" s="416"/>
      <c r="BP8" s="416"/>
      <c r="BQ8" s="416"/>
      <c r="BR8" s="416"/>
      <c r="BS8" s="416"/>
      <c r="BT8" s="416"/>
      <c r="BU8" s="417"/>
      <c r="BV8" s="415">
        <v>1029746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0.74</v>
      </c>
      <c r="CU8" s="456"/>
      <c r="CV8" s="456"/>
      <c r="CW8" s="456"/>
      <c r="CX8" s="456"/>
      <c r="CY8" s="456"/>
      <c r="CZ8" s="456"/>
      <c r="DA8" s="457"/>
      <c r="DB8" s="455">
        <v>0.75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143042</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880613</v>
      </c>
      <c r="BO9" s="416"/>
      <c r="BP9" s="416"/>
      <c r="BQ9" s="416"/>
      <c r="BR9" s="416"/>
      <c r="BS9" s="416"/>
      <c r="BT9" s="416"/>
      <c r="BU9" s="417"/>
      <c r="BV9" s="415">
        <v>-582948</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14.4</v>
      </c>
      <c r="CU9" s="413"/>
      <c r="CV9" s="413"/>
      <c r="CW9" s="413"/>
      <c r="CX9" s="413"/>
      <c r="CY9" s="413"/>
      <c r="CZ9" s="413"/>
      <c r="DA9" s="414"/>
      <c r="DB9" s="412">
        <v>14.6</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146697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4871</v>
      </c>
      <c r="BO10" s="416"/>
      <c r="BP10" s="416"/>
      <c r="BQ10" s="416"/>
      <c r="BR10" s="416"/>
      <c r="BS10" s="416"/>
      <c r="BT10" s="416"/>
      <c r="BU10" s="417"/>
      <c r="BV10" s="415">
        <v>5779</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1140</v>
      </c>
      <c r="BO11" s="416"/>
      <c r="BP11" s="416"/>
      <c r="BQ11" s="416"/>
      <c r="BR11" s="416"/>
      <c r="BS11" s="416"/>
      <c r="BT11" s="416"/>
      <c r="BU11" s="417"/>
      <c r="BV11" s="415">
        <v>1372</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144615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5649</v>
      </c>
      <c r="BO12" s="416"/>
      <c r="BP12" s="416"/>
      <c r="BQ12" s="416"/>
      <c r="BR12" s="416"/>
      <c r="BS12" s="416"/>
      <c r="BT12" s="416"/>
      <c r="BU12" s="417"/>
      <c r="BV12" s="415">
        <v>600000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119</v>
      </c>
      <c r="N13" s="504"/>
      <c r="O13" s="504"/>
      <c r="P13" s="504"/>
      <c r="Q13" s="505"/>
      <c r="R13" s="496">
        <v>142254</v>
      </c>
      <c r="S13" s="497"/>
      <c r="T13" s="497"/>
      <c r="U13" s="497"/>
      <c r="V13" s="498"/>
      <c r="W13" s="431" t="s">
        <v>120</v>
      </c>
      <c r="X13" s="432"/>
      <c r="Y13" s="432"/>
      <c r="Z13" s="432"/>
      <c r="AA13" s="432"/>
      <c r="AB13" s="422"/>
      <c r="AC13" s="466">
        <v>110</v>
      </c>
      <c r="AD13" s="467"/>
      <c r="AE13" s="467"/>
      <c r="AF13" s="467"/>
      <c r="AG13" s="506"/>
      <c r="AH13" s="466">
        <v>136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880975</v>
      </c>
      <c r="BO13" s="416"/>
      <c r="BP13" s="416"/>
      <c r="BQ13" s="416"/>
      <c r="BR13" s="416"/>
      <c r="BS13" s="416"/>
      <c r="BT13" s="416"/>
      <c r="BU13" s="417"/>
      <c r="BV13" s="415">
        <v>-1175797</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7.1</v>
      </c>
      <c r="CU13" s="413"/>
      <c r="CV13" s="413"/>
      <c r="CW13" s="413"/>
      <c r="CX13" s="413"/>
      <c r="CY13" s="413"/>
      <c r="CZ13" s="413"/>
      <c r="DA13" s="414"/>
      <c r="DB13" s="412">
        <v>7.6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125</v>
      </c>
      <c r="M14" s="494"/>
      <c r="N14" s="494"/>
      <c r="O14" s="494"/>
      <c r="P14" s="494"/>
      <c r="Q14" s="495"/>
      <c r="R14" s="496">
        <v>145037</v>
      </c>
      <c r="S14" s="497"/>
      <c r="T14" s="497"/>
      <c r="U14" s="497"/>
      <c r="V14" s="498"/>
      <c r="W14" s="405"/>
      <c r="X14" s="406"/>
      <c r="Y14" s="406"/>
      <c r="Z14" s="406"/>
      <c r="AA14" s="406"/>
      <c r="AB14" s="395"/>
      <c r="AC14" s="499">
        <v>0.2</v>
      </c>
      <c r="AD14" s="500"/>
      <c r="AE14" s="500"/>
      <c r="AF14" s="500"/>
      <c r="AG14" s="501"/>
      <c r="AH14" s="499">
        <v>0.2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72.599999999999994</v>
      </c>
      <c r="CU14" s="511"/>
      <c r="CV14" s="511"/>
      <c r="CW14" s="511"/>
      <c r="CX14" s="511"/>
      <c r="CY14" s="511"/>
      <c r="CZ14" s="511"/>
      <c r="DA14" s="512"/>
      <c r="DB14" s="510">
        <v>76.7</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119</v>
      </c>
      <c r="N15" s="504"/>
      <c r="O15" s="504"/>
      <c r="P15" s="504"/>
      <c r="Q15" s="505"/>
      <c r="R15" s="496">
        <v>142669</v>
      </c>
      <c r="S15" s="497"/>
      <c r="T15" s="497"/>
      <c r="U15" s="497"/>
      <c r="V15" s="498"/>
      <c r="W15" s="431" t="s">
        <v>127</v>
      </c>
      <c r="X15" s="432"/>
      <c r="Y15" s="432"/>
      <c r="Z15" s="432"/>
      <c r="AA15" s="432"/>
      <c r="AB15" s="422"/>
      <c r="AC15" s="466">
        <v>16087</v>
      </c>
      <c r="AD15" s="467"/>
      <c r="AE15" s="467"/>
      <c r="AF15" s="467"/>
      <c r="AG15" s="506"/>
      <c r="AH15" s="466">
        <v>20741</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17076781</v>
      </c>
      <c r="BO15" s="379"/>
      <c r="BP15" s="379"/>
      <c r="BQ15" s="379"/>
      <c r="BR15" s="379"/>
      <c r="BS15" s="379"/>
      <c r="BT15" s="379"/>
      <c r="BU15" s="380"/>
      <c r="BV15" s="378">
        <v>16580171</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28.9</v>
      </c>
      <c r="AD16" s="500"/>
      <c r="AE16" s="500"/>
      <c r="AF16" s="500"/>
      <c r="AG16" s="501"/>
      <c r="AH16" s="499">
        <v>31.3</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23373669</v>
      </c>
      <c r="BO16" s="416"/>
      <c r="BP16" s="416"/>
      <c r="BQ16" s="416"/>
      <c r="BR16" s="416"/>
      <c r="BS16" s="416"/>
      <c r="BT16" s="416"/>
      <c r="BU16" s="417"/>
      <c r="BV16" s="415">
        <v>22341147</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39486</v>
      </c>
      <c r="AD17" s="467"/>
      <c r="AE17" s="467"/>
      <c r="AF17" s="467"/>
      <c r="AG17" s="506"/>
      <c r="AH17" s="466">
        <v>42437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21884197</v>
      </c>
      <c r="BO17" s="416"/>
      <c r="BP17" s="416"/>
      <c r="BQ17" s="416"/>
      <c r="BR17" s="416"/>
      <c r="BS17" s="416"/>
      <c r="BT17" s="416"/>
      <c r="BU17" s="417"/>
      <c r="BV17" s="415">
        <v>21517748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136</v>
      </c>
      <c r="C18" s="458"/>
      <c r="D18" s="458"/>
      <c r="E18" s="527"/>
      <c r="F18" s="527"/>
      <c r="G18" s="527"/>
      <c r="H18" s="527"/>
      <c r="I18" s="527"/>
      <c r="J18" s="527"/>
      <c r="K18" s="527"/>
      <c r="L18" s="528">
        <v>12.71</v>
      </c>
      <c r="M18" s="528"/>
      <c r="N18" s="528"/>
      <c r="O18" s="528"/>
      <c r="P18" s="528"/>
      <c r="Q18" s="528"/>
      <c r="R18" s="529"/>
      <c r="S18" s="529"/>
      <c r="T18" s="529"/>
      <c r="U18" s="529"/>
      <c r="V18" s="530"/>
      <c r="W18" s="433"/>
      <c r="X18" s="434"/>
      <c r="Y18" s="434"/>
      <c r="Z18" s="434"/>
      <c r="AA18" s="434"/>
      <c r="AB18" s="425"/>
      <c r="AC18" s="531">
        <v>70.900000000000006</v>
      </c>
      <c r="AD18" s="532"/>
      <c r="AE18" s="532"/>
      <c r="AF18" s="532"/>
      <c r="AG18" s="533"/>
      <c r="AH18" s="531">
        <v>64.099999999999994</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31404296</v>
      </c>
      <c r="BO18" s="416"/>
      <c r="BP18" s="416"/>
      <c r="BQ18" s="416"/>
      <c r="BR18" s="416"/>
      <c r="BS18" s="416"/>
      <c r="BT18" s="416"/>
      <c r="BU18" s="417"/>
      <c r="BV18" s="415">
        <v>30394493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138</v>
      </c>
      <c r="C19" s="458"/>
      <c r="D19" s="458"/>
      <c r="E19" s="527"/>
      <c r="F19" s="527"/>
      <c r="G19" s="527"/>
      <c r="H19" s="527"/>
      <c r="I19" s="527"/>
      <c r="J19" s="527"/>
      <c r="K19" s="527"/>
      <c r="L19" s="535">
        <v>11254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36979894</v>
      </c>
      <c r="BO19" s="416"/>
      <c r="BP19" s="416"/>
      <c r="BQ19" s="416"/>
      <c r="BR19" s="416"/>
      <c r="BS19" s="416"/>
      <c r="BT19" s="416"/>
      <c r="BU19" s="417"/>
      <c r="BV19" s="415">
        <v>35695515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140</v>
      </c>
      <c r="C20" s="458"/>
      <c r="D20" s="458"/>
      <c r="E20" s="527"/>
      <c r="F20" s="527"/>
      <c r="G20" s="527"/>
      <c r="H20" s="527"/>
      <c r="I20" s="527"/>
      <c r="J20" s="527"/>
      <c r="K20" s="527"/>
      <c r="L20" s="535">
        <v>64832</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61343321</v>
      </c>
      <c r="BO23" s="416"/>
      <c r="BP23" s="416"/>
      <c r="BQ23" s="416"/>
      <c r="BR23" s="416"/>
      <c r="BS23" s="416"/>
      <c r="BT23" s="416"/>
      <c r="BU23" s="417"/>
      <c r="BV23" s="415">
        <v>58834979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149</v>
      </c>
      <c r="F24" s="445"/>
      <c r="G24" s="445"/>
      <c r="H24" s="445"/>
      <c r="I24" s="445"/>
      <c r="J24" s="445"/>
      <c r="K24" s="446"/>
      <c r="L24" s="466">
        <v>1</v>
      </c>
      <c r="M24" s="467"/>
      <c r="N24" s="467"/>
      <c r="O24" s="467"/>
      <c r="P24" s="506"/>
      <c r="Q24" s="466">
        <v>7490</v>
      </c>
      <c r="R24" s="467"/>
      <c r="S24" s="467"/>
      <c r="T24" s="467"/>
      <c r="U24" s="467"/>
      <c r="V24" s="506"/>
      <c r="W24" s="561"/>
      <c r="X24" s="549"/>
      <c r="Y24" s="550"/>
      <c r="Z24" s="465" t="s">
        <v>150</v>
      </c>
      <c r="AA24" s="445"/>
      <c r="AB24" s="445"/>
      <c r="AC24" s="445"/>
      <c r="AD24" s="445"/>
      <c r="AE24" s="445"/>
      <c r="AF24" s="445"/>
      <c r="AG24" s="446"/>
      <c r="AH24" s="466">
        <v>711</v>
      </c>
      <c r="AI24" s="467"/>
      <c r="AJ24" s="467"/>
      <c r="AK24" s="467"/>
      <c r="AL24" s="506"/>
      <c r="AM24" s="466">
        <v>2258136</v>
      </c>
      <c r="AN24" s="467"/>
      <c r="AO24" s="467"/>
      <c r="AP24" s="467"/>
      <c r="AQ24" s="467"/>
      <c r="AR24" s="506"/>
      <c r="AS24" s="466">
        <v>3176</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37132194</v>
      </c>
      <c r="BO24" s="416"/>
      <c r="BP24" s="416"/>
      <c r="BQ24" s="416"/>
      <c r="BR24" s="416"/>
      <c r="BS24" s="416"/>
      <c r="BT24" s="416"/>
      <c r="BU24" s="417"/>
      <c r="BV24" s="415">
        <v>33146945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152</v>
      </c>
      <c r="F25" s="445"/>
      <c r="G25" s="445"/>
      <c r="H25" s="445"/>
      <c r="I25" s="445"/>
      <c r="J25" s="445"/>
      <c r="K25" s="446"/>
      <c r="L25" s="466">
        <v>2</v>
      </c>
      <c r="M25" s="467"/>
      <c r="N25" s="467"/>
      <c r="O25" s="467"/>
      <c r="P25" s="506"/>
      <c r="Q25" s="466">
        <v>7440</v>
      </c>
      <c r="R25" s="467"/>
      <c r="S25" s="467"/>
      <c r="T25" s="467"/>
      <c r="U25" s="467"/>
      <c r="V25" s="506"/>
      <c r="W25" s="561"/>
      <c r="X25" s="549"/>
      <c r="Y25" s="550"/>
      <c r="Z25" s="465" t="s">
        <v>153</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7030824</v>
      </c>
      <c r="BO25" s="379"/>
      <c r="BP25" s="379"/>
      <c r="BQ25" s="379"/>
      <c r="BR25" s="379"/>
      <c r="BS25" s="379"/>
      <c r="BT25" s="379"/>
      <c r="BU25" s="380"/>
      <c r="BV25" s="378">
        <v>5813058</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155</v>
      </c>
      <c r="F26" s="445"/>
      <c r="G26" s="445"/>
      <c r="H26" s="445"/>
      <c r="I26" s="445"/>
      <c r="J26" s="445"/>
      <c r="K26" s="446"/>
      <c r="L26" s="466">
        <v>1</v>
      </c>
      <c r="M26" s="467"/>
      <c r="N26" s="467"/>
      <c r="O26" s="467"/>
      <c r="P26" s="506"/>
      <c r="Q26" s="466">
        <v>6640</v>
      </c>
      <c r="R26" s="467"/>
      <c r="S26" s="467"/>
      <c r="T26" s="467"/>
      <c r="U26" s="467"/>
      <c r="V26" s="506"/>
      <c r="W26" s="561"/>
      <c r="X26" s="549"/>
      <c r="Y26" s="550"/>
      <c r="Z26" s="465" t="s">
        <v>156</v>
      </c>
      <c r="AA26" s="571"/>
      <c r="AB26" s="571"/>
      <c r="AC26" s="571"/>
      <c r="AD26" s="571"/>
      <c r="AE26" s="571"/>
      <c r="AF26" s="571"/>
      <c r="AG26" s="572"/>
      <c r="AH26" s="466">
        <v>3</v>
      </c>
      <c r="AI26" s="467"/>
      <c r="AJ26" s="467"/>
      <c r="AK26" s="467"/>
      <c r="AL26" s="506"/>
      <c r="AM26" s="466">
        <v>9660</v>
      </c>
      <c r="AN26" s="467"/>
      <c r="AO26" s="467"/>
      <c r="AP26" s="467"/>
      <c r="AQ26" s="467"/>
      <c r="AR26" s="506"/>
      <c r="AS26" s="466">
        <v>3220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v>37244</v>
      </c>
      <c r="BO26" s="416"/>
      <c r="BP26" s="416"/>
      <c r="BQ26" s="416"/>
      <c r="BR26" s="416"/>
      <c r="BS26" s="416"/>
      <c r="BT26" s="416"/>
      <c r="BU26" s="417"/>
      <c r="BV26" s="415">
        <v>58235</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158</v>
      </c>
      <c r="F27" s="445"/>
      <c r="G27" s="445"/>
      <c r="H27" s="445"/>
      <c r="I27" s="445"/>
      <c r="J27" s="445"/>
      <c r="K27" s="446"/>
      <c r="L27" s="466">
        <v>1</v>
      </c>
      <c r="M27" s="467"/>
      <c r="N27" s="467"/>
      <c r="O27" s="467"/>
      <c r="P27" s="506"/>
      <c r="Q27" s="466">
        <v>7020</v>
      </c>
      <c r="R27" s="467"/>
      <c r="S27" s="467"/>
      <c r="T27" s="467"/>
      <c r="U27" s="467"/>
      <c r="V27" s="506"/>
      <c r="W27" s="561"/>
      <c r="X27" s="549"/>
      <c r="Y27" s="550"/>
      <c r="Z27" s="465" t="s">
        <v>159</v>
      </c>
      <c r="AA27" s="445"/>
      <c r="AB27" s="445"/>
      <c r="AC27" s="445"/>
      <c r="AD27" s="445"/>
      <c r="AE27" s="445"/>
      <c r="AF27" s="445"/>
      <c r="AG27" s="446"/>
      <c r="AH27" s="466">
        <v>32</v>
      </c>
      <c r="AI27" s="467"/>
      <c r="AJ27" s="467"/>
      <c r="AK27" s="467"/>
      <c r="AL27" s="506"/>
      <c r="AM27" s="466">
        <v>99431</v>
      </c>
      <c r="AN27" s="467"/>
      <c r="AO27" s="467"/>
      <c r="AP27" s="467"/>
      <c r="AQ27" s="467"/>
      <c r="AR27" s="506"/>
      <c r="AS27" s="466">
        <v>3107</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t="s">
        <v>118</v>
      </c>
      <c r="BO27" s="585"/>
      <c r="BP27" s="585"/>
      <c r="BQ27" s="585"/>
      <c r="BR27" s="585"/>
      <c r="BS27" s="585"/>
      <c r="BT27" s="585"/>
      <c r="BU27" s="586"/>
      <c r="BV27" s="584" t="s">
        <v>118</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161</v>
      </c>
      <c r="F28" s="445"/>
      <c r="G28" s="445"/>
      <c r="H28" s="445"/>
      <c r="I28" s="445"/>
      <c r="J28" s="445"/>
      <c r="K28" s="446"/>
      <c r="L28" s="466">
        <v>1</v>
      </c>
      <c r="M28" s="467"/>
      <c r="N28" s="467"/>
      <c r="O28" s="467"/>
      <c r="P28" s="506"/>
      <c r="Q28" s="466">
        <v>6660</v>
      </c>
      <c r="R28" s="467"/>
      <c r="S28" s="467"/>
      <c r="T28" s="467"/>
      <c r="U28" s="467"/>
      <c r="V28" s="506"/>
      <c r="W28" s="561"/>
      <c r="X28" s="549"/>
      <c r="Y28" s="550"/>
      <c r="Z28" s="465" t="s">
        <v>162</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1749718</v>
      </c>
      <c r="BO28" s="379"/>
      <c r="BP28" s="379"/>
      <c r="BQ28" s="379"/>
      <c r="BR28" s="379"/>
      <c r="BS28" s="379"/>
      <c r="BT28" s="379"/>
      <c r="BU28" s="380"/>
      <c r="BV28" s="378">
        <v>1150496</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165</v>
      </c>
      <c r="F29" s="445"/>
      <c r="G29" s="445"/>
      <c r="H29" s="445"/>
      <c r="I29" s="445"/>
      <c r="J29" s="445"/>
      <c r="K29" s="446"/>
      <c r="L29" s="466">
        <v>20</v>
      </c>
      <c r="M29" s="467"/>
      <c r="N29" s="467"/>
      <c r="O29" s="467"/>
      <c r="P29" s="506"/>
      <c r="Q29" s="466">
        <v>6120</v>
      </c>
      <c r="R29" s="467"/>
      <c r="S29" s="467"/>
      <c r="T29" s="467"/>
      <c r="U29" s="467"/>
      <c r="V29" s="506"/>
      <c r="W29" s="562"/>
      <c r="X29" s="563"/>
      <c r="Y29" s="564"/>
      <c r="Z29" s="465" t="s">
        <v>166</v>
      </c>
      <c r="AA29" s="445"/>
      <c r="AB29" s="445"/>
      <c r="AC29" s="445"/>
      <c r="AD29" s="445"/>
      <c r="AE29" s="445"/>
      <c r="AF29" s="445"/>
      <c r="AG29" s="446"/>
      <c r="AH29" s="466">
        <v>743</v>
      </c>
      <c r="AI29" s="467"/>
      <c r="AJ29" s="467"/>
      <c r="AK29" s="467"/>
      <c r="AL29" s="506"/>
      <c r="AM29" s="466">
        <v>2357567</v>
      </c>
      <c r="AN29" s="467"/>
      <c r="AO29" s="467"/>
      <c r="AP29" s="467"/>
      <c r="AQ29" s="467"/>
      <c r="AR29" s="506"/>
      <c r="AS29" s="466">
        <v>3173</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1180445</v>
      </c>
      <c r="BO29" s="416"/>
      <c r="BP29" s="416"/>
      <c r="BQ29" s="416"/>
      <c r="BR29" s="416"/>
      <c r="BS29" s="416"/>
      <c r="BT29" s="416"/>
      <c r="BU29" s="417"/>
      <c r="BV29" s="415">
        <v>1444586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99.6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2409842</v>
      </c>
      <c r="BO30" s="585"/>
      <c r="BP30" s="585"/>
      <c r="BQ30" s="585"/>
      <c r="BR30" s="585"/>
      <c r="BS30" s="585"/>
      <c r="BT30" s="585"/>
      <c r="BU30" s="586"/>
      <c r="BV30" s="584">
        <v>2504850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特別会計国民健康保険事業</v>
      </c>
      <c r="X34" s="597"/>
      <c r="Y34" s="597"/>
      <c r="Z34" s="597"/>
      <c r="AA34" s="597"/>
      <c r="AB34" s="597"/>
      <c r="AC34" s="597"/>
      <c r="AD34" s="597"/>
      <c r="AE34" s="597"/>
      <c r="AF34" s="597"/>
      <c r="AG34" s="597"/>
      <c r="AH34" s="597"/>
      <c r="AI34" s="597"/>
      <c r="AJ34" s="597"/>
      <c r="AK34" s="597"/>
      <c r="AL34" s="165"/>
      <c r="AM34" s="596">
        <f>IF(AO34="","",MAX(C34:D43,U34:V43)+1)</f>
        <v>4</v>
      </c>
      <c r="AN34" s="596"/>
      <c r="AO34" s="597" t="str">
        <f>IF('各会計、関係団体の財政状況及び健全化判断比率'!B30="","",'各会計、関係団体の財政状況及び健全化判断比率'!B30)</f>
        <v>水道事業会計</v>
      </c>
      <c r="AP34" s="597"/>
      <c r="AQ34" s="597"/>
      <c r="AR34" s="597"/>
      <c r="AS34" s="597"/>
      <c r="AT34" s="597"/>
      <c r="AU34" s="597"/>
      <c r="AV34" s="597"/>
      <c r="AW34" s="597"/>
      <c r="AX34" s="597"/>
      <c r="AY34" s="597"/>
      <c r="AZ34" s="597"/>
      <c r="BA34" s="597"/>
      <c r="BB34" s="597"/>
      <c r="BC34" s="597"/>
      <c r="BD34" s="165"/>
      <c r="BE34" s="596" t="str">
        <f>IF(BG34="","",MAX(C34:D43,U34:V43,AM34:AN43)+1)</f>
        <v/>
      </c>
      <c r="BF34" s="596"/>
      <c r="BG34" s="597"/>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守口市門真市消防組合
（守口市門真市消防組合会計）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守口市文化振興事業団</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特別会計後期高齢者医療事業</v>
      </c>
      <c r="X35" s="597"/>
      <c r="Y35" s="597"/>
      <c r="Z35" s="597"/>
      <c r="AA35" s="597"/>
      <c r="AB35" s="597"/>
      <c r="AC35" s="597"/>
      <c r="AD35" s="597"/>
      <c r="AE35" s="597"/>
      <c r="AF35" s="597"/>
      <c r="AG35" s="597"/>
      <c r="AH35" s="597"/>
      <c r="AI35" s="597"/>
      <c r="AJ35" s="597"/>
      <c r="AK35" s="597"/>
      <c r="AL35" s="165"/>
      <c r="AM35" s="596">
        <f t="shared" ref="AM35:AM43" si="0">IF(AO35="","",AM34+1)</f>
        <v>5</v>
      </c>
      <c r="AN35" s="596"/>
      <c r="AO35" s="597" t="str">
        <f>IF('各会計、関係団体の財政状況及び健全化判断比率'!B31="","",'各会計、関係団体の財政状況及び健全化判断比率'!B31)</f>
        <v>下水道事業会計</v>
      </c>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大阪府都市競艇組合
（一般会計）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守口市スポーツ振興事業団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t="str">
        <f t="shared" ref="U36:U43" si="4">IF(W36="","",U35+1)</f>
        <v/>
      </c>
      <c r="V36" s="596"/>
      <c r="W36" s="597"/>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くすのき広域連合
（くすのき広域連合会計）</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守口市国際交流協会</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飯盛霊園組合
（一般会計）</v>
      </c>
      <c r="BZ37" s="597"/>
      <c r="CA37" s="597"/>
      <c r="CB37" s="597"/>
      <c r="CC37" s="597"/>
      <c r="CD37" s="597"/>
      <c r="CE37" s="597"/>
      <c r="CF37" s="597"/>
      <c r="CG37" s="597"/>
      <c r="CH37" s="597"/>
      <c r="CI37" s="597"/>
      <c r="CJ37" s="597"/>
      <c r="CK37" s="597"/>
      <c r="CL37" s="597"/>
      <c r="CM37" s="597"/>
      <c r="CN37" s="165"/>
      <c r="CO37" s="596">
        <f t="shared" si="3"/>
        <v>19</v>
      </c>
      <c r="CP37" s="596"/>
      <c r="CQ37" s="597" t="str">
        <f>IF('各会計、関係団体の財政状況及び健全化判断比率'!BS10="","",'各会計、関係団体の財政状況及び健全化判断比率'!BS10)</f>
        <v>もりぐち緑・花協会</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飯盛霊園組合
（霊園事業特別会計）</v>
      </c>
      <c r="BZ38" s="597"/>
      <c r="CA38" s="597"/>
      <c r="CB38" s="597"/>
      <c r="CC38" s="597"/>
      <c r="CD38" s="597"/>
      <c r="CE38" s="597"/>
      <c r="CF38" s="597"/>
      <c r="CG38" s="597"/>
      <c r="CH38" s="597"/>
      <c r="CI38" s="597"/>
      <c r="CJ38" s="597"/>
      <c r="CK38" s="597"/>
      <c r="CL38" s="597"/>
      <c r="CM38" s="597"/>
      <c r="CN38" s="165"/>
      <c r="CO38" s="596">
        <f t="shared" si="3"/>
        <v>20</v>
      </c>
      <c r="CP38" s="596"/>
      <c r="CQ38" s="597" t="str">
        <f>IF('各会計、関係団体の財政状況及び健全化判断比率'!BS11="","",'各会計、関係団体の財政状況及び健全化判断比率'!BS11)</f>
        <v>トークティ守口</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大阪府後期高齢者医療広域連合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大阪府後期高齢者医療広域連合
（後期高齢者医療特別会計）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淀川左岸水防事務組合
（一般会計）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大阪広域水道企業団
（水道事業会計）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大阪広域水道企業団
（工業用水道事業会計）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x14ac:dyDescent="0.15">
      <c r="A34" s="22"/>
      <c r="B34" s="31"/>
      <c r="C34" s="1190" t="s">
        <v>521</v>
      </c>
      <c r="D34" s="1190"/>
      <c r="E34" s="1191"/>
      <c r="F34" s="32">
        <v>1.29</v>
      </c>
      <c r="G34" s="33">
        <v>3.19</v>
      </c>
      <c r="H34" s="33">
        <v>5.37</v>
      </c>
      <c r="I34" s="33">
        <v>3.38</v>
      </c>
      <c r="J34" s="34">
        <v>6.14</v>
      </c>
      <c r="K34" s="22"/>
      <c r="L34" s="22"/>
      <c r="M34" s="22"/>
      <c r="N34" s="22"/>
      <c r="O34" s="22"/>
      <c r="P34" s="22"/>
    </row>
    <row r="35" spans="1:16" ht="39" customHeight="1" x14ac:dyDescent="0.15">
      <c r="A35" s="22"/>
      <c r="B35" s="35"/>
      <c r="C35" s="1184" t="s">
        <v>522</v>
      </c>
      <c r="D35" s="1185"/>
      <c r="E35" s="1186"/>
      <c r="F35" s="36">
        <v>2.34</v>
      </c>
      <c r="G35" s="37">
        <v>3.24</v>
      </c>
      <c r="H35" s="37">
        <v>4.2300000000000004</v>
      </c>
      <c r="I35" s="37">
        <v>4.45</v>
      </c>
      <c r="J35" s="38">
        <v>4.8600000000000003</v>
      </c>
      <c r="K35" s="22"/>
      <c r="L35" s="22"/>
      <c r="M35" s="22"/>
      <c r="N35" s="22"/>
      <c r="O35" s="22"/>
      <c r="P35" s="22"/>
    </row>
    <row r="36" spans="1:16" ht="39" customHeight="1" x14ac:dyDescent="0.15">
      <c r="A36" s="22"/>
      <c r="B36" s="35"/>
      <c r="C36" s="1184" t="s">
        <v>523</v>
      </c>
      <c r="D36" s="1185"/>
      <c r="E36" s="1186"/>
      <c r="F36" s="36" t="s">
        <v>476</v>
      </c>
      <c r="G36" s="37" t="s">
        <v>476</v>
      </c>
      <c r="H36" s="37" t="s">
        <v>476</v>
      </c>
      <c r="I36" s="37" t="s">
        <v>476</v>
      </c>
      <c r="J36" s="38">
        <v>4.03</v>
      </c>
      <c r="K36" s="22"/>
      <c r="L36" s="22"/>
      <c r="M36" s="22"/>
      <c r="N36" s="22"/>
      <c r="O36" s="22"/>
      <c r="P36" s="22"/>
    </row>
    <row r="37" spans="1:16" ht="39" customHeight="1" x14ac:dyDescent="0.15">
      <c r="A37" s="22"/>
      <c r="B37" s="35"/>
      <c r="C37" s="1184" t="s">
        <v>524</v>
      </c>
      <c r="D37" s="1185"/>
      <c r="E37" s="1186"/>
      <c r="F37" s="36" t="s">
        <v>525</v>
      </c>
      <c r="G37" s="37" t="s">
        <v>526</v>
      </c>
      <c r="H37" s="37">
        <v>0.72</v>
      </c>
      <c r="I37" s="37">
        <v>2.3199999999999998</v>
      </c>
      <c r="J37" s="38">
        <v>2.52</v>
      </c>
      <c r="K37" s="22"/>
      <c r="L37" s="22"/>
      <c r="M37" s="22"/>
      <c r="N37" s="22"/>
      <c r="O37" s="22"/>
      <c r="P37" s="22"/>
    </row>
    <row r="38" spans="1:16" ht="39" customHeight="1" x14ac:dyDescent="0.15">
      <c r="A38" s="22"/>
      <c r="B38" s="35"/>
      <c r="C38" s="1184" t="s">
        <v>527</v>
      </c>
      <c r="D38" s="1185"/>
      <c r="E38" s="1186"/>
      <c r="F38" s="36">
        <v>0.06</v>
      </c>
      <c r="G38" s="37">
        <v>0.05</v>
      </c>
      <c r="H38" s="37">
        <v>0.1</v>
      </c>
      <c r="I38" s="37">
        <v>7.0000000000000007E-2</v>
      </c>
      <c r="J38" s="38">
        <v>0.08</v>
      </c>
      <c r="K38" s="22"/>
      <c r="L38" s="22"/>
      <c r="M38" s="22"/>
      <c r="N38" s="22"/>
      <c r="O38" s="22"/>
      <c r="P38" s="22"/>
    </row>
    <row r="39" spans="1:16" ht="39" customHeight="1" x14ac:dyDescent="0.15">
      <c r="A39" s="22"/>
      <c r="B39" s="35"/>
      <c r="C39" s="1184"/>
      <c r="D39" s="1185"/>
      <c r="E39" s="1186"/>
      <c r="F39" s="36"/>
      <c r="G39" s="37"/>
      <c r="H39" s="37"/>
      <c r="I39" s="37"/>
      <c r="J39" s="38"/>
      <c r="K39" s="22"/>
      <c r="L39" s="22"/>
      <c r="M39" s="22"/>
      <c r="N39" s="22"/>
      <c r="O39" s="22"/>
      <c r="P39" s="22"/>
    </row>
    <row r="40" spans="1:16" ht="39" customHeight="1" x14ac:dyDescent="0.15">
      <c r="A40" s="22"/>
      <c r="B40" s="35"/>
      <c r="C40" s="1184"/>
      <c r="D40" s="1185"/>
      <c r="E40" s="1186"/>
      <c r="F40" s="36"/>
      <c r="G40" s="37"/>
      <c r="H40" s="37"/>
      <c r="I40" s="37"/>
      <c r="J40" s="38"/>
      <c r="K40" s="22"/>
      <c r="L40" s="22"/>
      <c r="M40" s="22"/>
      <c r="N40" s="22"/>
      <c r="O40" s="22"/>
      <c r="P40" s="22"/>
    </row>
    <row r="41" spans="1:16" ht="39" customHeight="1" x14ac:dyDescent="0.15">
      <c r="A41" s="22"/>
      <c r="B41" s="35"/>
      <c r="C41" s="1184"/>
      <c r="D41" s="1185"/>
      <c r="E41" s="1186"/>
      <c r="F41" s="36"/>
      <c r="G41" s="37"/>
      <c r="H41" s="37"/>
      <c r="I41" s="37"/>
      <c r="J41" s="38"/>
      <c r="K41" s="22"/>
      <c r="L41" s="22"/>
      <c r="M41" s="22"/>
      <c r="N41" s="22"/>
      <c r="O41" s="22"/>
      <c r="P41" s="22"/>
    </row>
    <row r="42" spans="1:16" ht="39" customHeight="1" x14ac:dyDescent="0.15">
      <c r="A42" s="22"/>
      <c r="B42" s="39"/>
      <c r="C42" s="1184" t="s">
        <v>528</v>
      </c>
      <c r="D42" s="1185"/>
      <c r="E42" s="1186"/>
      <c r="F42" s="36" t="s">
        <v>476</v>
      </c>
      <c r="G42" s="37" t="s">
        <v>476</v>
      </c>
      <c r="H42" s="37" t="s">
        <v>476</v>
      </c>
      <c r="I42" s="37" t="s">
        <v>476</v>
      </c>
      <c r="J42" s="38" t="s">
        <v>476</v>
      </c>
      <c r="K42" s="22"/>
      <c r="L42" s="22"/>
      <c r="M42" s="22"/>
      <c r="N42" s="22"/>
      <c r="O42" s="22"/>
      <c r="P42" s="22"/>
    </row>
    <row r="43" spans="1:16" ht="39" customHeight="1" thickBot="1" x14ac:dyDescent="0.2">
      <c r="A43" s="22"/>
      <c r="B43" s="40"/>
      <c r="C43" s="1187" t="s">
        <v>529</v>
      </c>
      <c r="D43" s="1188"/>
      <c r="E43" s="1189"/>
      <c r="F43" s="41">
        <v>2.4500000000000002</v>
      </c>
      <c r="G43" s="42">
        <v>1.8</v>
      </c>
      <c r="H43" s="42">
        <v>2.23</v>
      </c>
      <c r="I43" s="42">
        <v>4.6500000000000004</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5566</v>
      </c>
      <c r="L45" s="60">
        <v>5623</v>
      </c>
      <c r="M45" s="60">
        <v>5615</v>
      </c>
      <c r="N45" s="60">
        <v>5244</v>
      </c>
      <c r="O45" s="61">
        <v>5338</v>
      </c>
      <c r="P45" s="48"/>
      <c r="Q45" s="48"/>
      <c r="R45" s="48"/>
      <c r="S45" s="48"/>
      <c r="T45" s="48"/>
      <c r="U45" s="48"/>
    </row>
    <row r="46" spans="1:21" ht="30.75" customHeight="1" x14ac:dyDescent="0.15">
      <c r="A46" s="48"/>
      <c r="B46" s="1202"/>
      <c r="C46" s="1203"/>
      <c r="D46" s="62"/>
      <c r="E46" s="1194" t="s">
        <v>12</v>
      </c>
      <c r="F46" s="1194"/>
      <c r="G46" s="1194"/>
      <c r="H46" s="1194"/>
      <c r="I46" s="1194"/>
      <c r="J46" s="1195"/>
      <c r="K46" s="63" t="s">
        <v>476</v>
      </c>
      <c r="L46" s="64" t="s">
        <v>476</v>
      </c>
      <c r="M46" s="64" t="s">
        <v>476</v>
      </c>
      <c r="N46" s="64" t="s">
        <v>476</v>
      </c>
      <c r="O46" s="65" t="s">
        <v>476</v>
      </c>
      <c r="P46" s="48"/>
      <c r="Q46" s="48"/>
      <c r="R46" s="48"/>
      <c r="S46" s="48"/>
      <c r="T46" s="48"/>
      <c r="U46" s="48"/>
    </row>
    <row r="47" spans="1:21" ht="30.75" customHeight="1" x14ac:dyDescent="0.15">
      <c r="A47" s="48"/>
      <c r="B47" s="1202"/>
      <c r="C47" s="1203"/>
      <c r="D47" s="62"/>
      <c r="E47" s="1194" t="s">
        <v>13</v>
      </c>
      <c r="F47" s="1194"/>
      <c r="G47" s="1194"/>
      <c r="H47" s="1194"/>
      <c r="I47" s="1194"/>
      <c r="J47" s="1195"/>
      <c r="K47" s="63" t="s">
        <v>476</v>
      </c>
      <c r="L47" s="64" t="s">
        <v>476</v>
      </c>
      <c r="M47" s="64" t="s">
        <v>476</v>
      </c>
      <c r="N47" s="64" t="s">
        <v>476</v>
      </c>
      <c r="O47" s="65" t="s">
        <v>476</v>
      </c>
      <c r="P47" s="48"/>
      <c r="Q47" s="48"/>
      <c r="R47" s="48"/>
      <c r="S47" s="48"/>
      <c r="T47" s="48"/>
      <c r="U47" s="48"/>
    </row>
    <row r="48" spans="1:21" ht="30.75" customHeight="1" x14ac:dyDescent="0.15">
      <c r="A48" s="48"/>
      <c r="B48" s="1202"/>
      <c r="C48" s="1203"/>
      <c r="D48" s="62"/>
      <c r="E48" s="1194" t="s">
        <v>14</v>
      </c>
      <c r="F48" s="1194"/>
      <c r="G48" s="1194"/>
      <c r="H48" s="1194"/>
      <c r="I48" s="1194"/>
      <c r="J48" s="1195"/>
      <c r="K48" s="63">
        <v>1251</v>
      </c>
      <c r="L48" s="64">
        <v>1107</v>
      </c>
      <c r="M48" s="64">
        <v>1008</v>
      </c>
      <c r="N48" s="64">
        <v>1122</v>
      </c>
      <c r="O48" s="65">
        <v>765</v>
      </c>
      <c r="P48" s="48"/>
      <c r="Q48" s="48"/>
      <c r="R48" s="48"/>
      <c r="S48" s="48"/>
      <c r="T48" s="48"/>
      <c r="U48" s="48"/>
    </row>
    <row r="49" spans="1:21" ht="30.75" customHeight="1" x14ac:dyDescent="0.15">
      <c r="A49" s="48"/>
      <c r="B49" s="1202"/>
      <c r="C49" s="1203"/>
      <c r="D49" s="62"/>
      <c r="E49" s="1194" t="s">
        <v>15</v>
      </c>
      <c r="F49" s="1194"/>
      <c r="G49" s="1194"/>
      <c r="H49" s="1194"/>
      <c r="I49" s="1194"/>
      <c r="J49" s="1195"/>
      <c r="K49" s="63">
        <v>30</v>
      </c>
      <c r="L49" s="64">
        <v>32</v>
      </c>
      <c r="M49" s="64">
        <v>46</v>
      </c>
      <c r="N49" s="64">
        <v>62</v>
      </c>
      <c r="O49" s="65">
        <v>117</v>
      </c>
      <c r="P49" s="48"/>
      <c r="Q49" s="48"/>
      <c r="R49" s="48"/>
      <c r="S49" s="48"/>
      <c r="T49" s="48"/>
      <c r="U49" s="48"/>
    </row>
    <row r="50" spans="1:21" ht="30.75" customHeight="1" x14ac:dyDescent="0.15">
      <c r="A50" s="48"/>
      <c r="B50" s="1202"/>
      <c r="C50" s="1203"/>
      <c r="D50" s="62"/>
      <c r="E50" s="1194" t="s">
        <v>16</v>
      </c>
      <c r="F50" s="1194"/>
      <c r="G50" s="1194"/>
      <c r="H50" s="1194"/>
      <c r="I50" s="1194"/>
      <c r="J50" s="1195"/>
      <c r="K50" s="63" t="s">
        <v>476</v>
      </c>
      <c r="L50" s="64" t="s">
        <v>476</v>
      </c>
      <c r="M50" s="64" t="s">
        <v>476</v>
      </c>
      <c r="N50" s="64" t="s">
        <v>476</v>
      </c>
      <c r="O50" s="65" t="s">
        <v>476</v>
      </c>
      <c r="P50" s="48"/>
      <c r="Q50" s="48"/>
      <c r="R50" s="48"/>
      <c r="S50" s="48"/>
      <c r="T50" s="48"/>
      <c r="U50" s="48"/>
    </row>
    <row r="51" spans="1:21" ht="30.75" customHeight="1" x14ac:dyDescent="0.15">
      <c r="A51" s="48"/>
      <c r="B51" s="1204"/>
      <c r="C51" s="1205"/>
      <c r="D51" s="66"/>
      <c r="E51" s="1194" t="s">
        <v>17</v>
      </c>
      <c r="F51" s="1194"/>
      <c r="G51" s="1194"/>
      <c r="H51" s="1194"/>
      <c r="I51" s="1194"/>
      <c r="J51" s="1195"/>
      <c r="K51" s="63">
        <v>16</v>
      </c>
      <c r="L51" s="64">
        <v>6</v>
      </c>
      <c r="M51" s="64">
        <v>6</v>
      </c>
      <c r="N51" s="64">
        <v>4</v>
      </c>
      <c r="O51" s="65" t="s">
        <v>476</v>
      </c>
      <c r="P51" s="48"/>
      <c r="Q51" s="48"/>
      <c r="R51" s="48"/>
      <c r="S51" s="48"/>
      <c r="T51" s="48"/>
      <c r="U51" s="48"/>
    </row>
    <row r="52" spans="1:21" ht="30.75" customHeight="1" x14ac:dyDescent="0.15">
      <c r="A52" s="48"/>
      <c r="B52" s="1192" t="s">
        <v>18</v>
      </c>
      <c r="C52" s="1193"/>
      <c r="D52" s="66"/>
      <c r="E52" s="1194" t="s">
        <v>19</v>
      </c>
      <c r="F52" s="1194"/>
      <c r="G52" s="1194"/>
      <c r="H52" s="1194"/>
      <c r="I52" s="1194"/>
      <c r="J52" s="1195"/>
      <c r="K52" s="63">
        <v>4726</v>
      </c>
      <c r="L52" s="64">
        <v>4568</v>
      </c>
      <c r="M52" s="64">
        <v>4439</v>
      </c>
      <c r="N52" s="64">
        <v>4711</v>
      </c>
      <c r="O52" s="65">
        <v>4331</v>
      </c>
      <c r="P52" s="48"/>
      <c r="Q52" s="48"/>
      <c r="R52" s="48"/>
      <c r="S52" s="48"/>
      <c r="T52" s="48"/>
      <c r="U52" s="48"/>
    </row>
    <row r="53" spans="1:21" ht="30.75" customHeight="1" thickBot="1" x14ac:dyDescent="0.2">
      <c r="A53" s="48"/>
      <c r="B53" s="1196" t="s">
        <v>20</v>
      </c>
      <c r="C53" s="1197"/>
      <c r="D53" s="67"/>
      <c r="E53" s="1198" t="s">
        <v>21</v>
      </c>
      <c r="F53" s="1198"/>
      <c r="G53" s="1198"/>
      <c r="H53" s="1198"/>
      <c r="I53" s="1198"/>
      <c r="J53" s="1199"/>
      <c r="K53" s="68">
        <v>2137</v>
      </c>
      <c r="L53" s="69">
        <v>2200</v>
      </c>
      <c r="M53" s="69">
        <v>2236</v>
      </c>
      <c r="N53" s="69">
        <v>1721</v>
      </c>
      <c r="O53" s="70">
        <v>1889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515</v>
      </c>
      <c r="J40" s="79" t="s">
        <v>516</v>
      </c>
      <c r="K40" s="79" t="s">
        <v>517</v>
      </c>
      <c r="L40" s="79" t="s">
        <v>518</v>
      </c>
      <c r="M40" s="80" t="s">
        <v>519</v>
      </c>
    </row>
    <row r="41" spans="2:13" ht="27.75" customHeight="1" x14ac:dyDescent="0.15">
      <c r="B41" s="1208" t="s">
        <v>23</v>
      </c>
      <c r="C41" s="1209"/>
      <c r="D41" s="81"/>
      <c r="E41" s="1214" t="s">
        <v>24</v>
      </c>
      <c r="F41" s="1214"/>
      <c r="G41" s="1214"/>
      <c r="H41" s="1215"/>
      <c r="I41" s="82">
        <v>47309</v>
      </c>
      <c r="J41" s="83">
        <v>50352</v>
      </c>
      <c r="K41" s="83">
        <v>53210</v>
      </c>
      <c r="L41" s="83">
        <v>58835</v>
      </c>
      <c r="M41" s="84">
        <v>61343</v>
      </c>
    </row>
    <row r="42" spans="2:13" ht="27.75" customHeight="1" x14ac:dyDescent="0.15">
      <c r="B42" s="1210"/>
      <c r="C42" s="1211"/>
      <c r="D42" s="85"/>
      <c r="E42" s="1216" t="s">
        <v>25</v>
      </c>
      <c r="F42" s="1216"/>
      <c r="G42" s="1216"/>
      <c r="H42" s="1217"/>
      <c r="I42" s="86" t="s">
        <v>476</v>
      </c>
      <c r="J42" s="87" t="s">
        <v>476</v>
      </c>
      <c r="K42" s="87" t="s">
        <v>476</v>
      </c>
      <c r="L42" s="87" t="s">
        <v>476</v>
      </c>
      <c r="M42" s="88" t="s">
        <v>476</v>
      </c>
    </row>
    <row r="43" spans="2:13" ht="27.75" customHeight="1" x14ac:dyDescent="0.15">
      <c r="B43" s="1210"/>
      <c r="C43" s="1211"/>
      <c r="D43" s="85"/>
      <c r="E43" s="1216" t="s">
        <v>26</v>
      </c>
      <c r="F43" s="1216"/>
      <c r="G43" s="1216"/>
      <c r="H43" s="1217"/>
      <c r="I43" s="86">
        <v>9624</v>
      </c>
      <c r="J43" s="87">
        <v>8849</v>
      </c>
      <c r="K43" s="87">
        <v>8752</v>
      </c>
      <c r="L43" s="87">
        <v>8722</v>
      </c>
      <c r="M43" s="88">
        <v>7898</v>
      </c>
    </row>
    <row r="44" spans="2:13" ht="27.75" customHeight="1" x14ac:dyDescent="0.15">
      <c r="B44" s="1210"/>
      <c r="C44" s="1211"/>
      <c r="D44" s="85"/>
      <c r="E44" s="1216" t="s">
        <v>27</v>
      </c>
      <c r="F44" s="1216"/>
      <c r="G44" s="1216"/>
      <c r="H44" s="1217"/>
      <c r="I44" s="86">
        <v>293</v>
      </c>
      <c r="J44" s="87">
        <v>491</v>
      </c>
      <c r="K44" s="87">
        <v>738</v>
      </c>
      <c r="L44" s="87">
        <v>705</v>
      </c>
      <c r="M44" s="88">
        <v>661</v>
      </c>
    </row>
    <row r="45" spans="2:13" ht="27.75" customHeight="1" x14ac:dyDescent="0.15">
      <c r="B45" s="1210"/>
      <c r="C45" s="1211"/>
      <c r="D45" s="85"/>
      <c r="E45" s="1216" t="s">
        <v>28</v>
      </c>
      <c r="F45" s="1216"/>
      <c r="G45" s="1216"/>
      <c r="H45" s="1217"/>
      <c r="I45" s="86">
        <v>9619</v>
      </c>
      <c r="J45" s="87">
        <v>8818</v>
      </c>
      <c r="K45" s="87">
        <v>8164</v>
      </c>
      <c r="L45" s="87">
        <v>7214</v>
      </c>
      <c r="M45" s="88">
        <v>6496</v>
      </c>
    </row>
    <row r="46" spans="2:13" ht="27.75" customHeight="1" x14ac:dyDescent="0.15">
      <c r="B46" s="1210"/>
      <c r="C46" s="1211"/>
      <c r="D46" s="85"/>
      <c r="E46" s="1216" t="s">
        <v>29</v>
      </c>
      <c r="F46" s="1216"/>
      <c r="G46" s="1216"/>
      <c r="H46" s="1217"/>
      <c r="I46" s="86">
        <v>3719</v>
      </c>
      <c r="J46" s="87" t="s">
        <v>476</v>
      </c>
      <c r="K46" s="87" t="s">
        <v>476</v>
      </c>
      <c r="L46" s="87" t="s">
        <v>476</v>
      </c>
      <c r="M46" s="88" t="s">
        <v>476</v>
      </c>
    </row>
    <row r="47" spans="2:13" ht="27.75" customHeight="1" x14ac:dyDescent="0.15">
      <c r="B47" s="1210"/>
      <c r="C47" s="1211"/>
      <c r="D47" s="85"/>
      <c r="E47" s="1216" t="s">
        <v>30</v>
      </c>
      <c r="F47" s="1216"/>
      <c r="G47" s="1216"/>
      <c r="H47" s="1217"/>
      <c r="I47" s="86" t="s">
        <v>476</v>
      </c>
      <c r="J47" s="87" t="s">
        <v>476</v>
      </c>
      <c r="K47" s="87" t="s">
        <v>476</v>
      </c>
      <c r="L47" s="87" t="s">
        <v>476</v>
      </c>
      <c r="M47" s="88" t="s">
        <v>476</v>
      </c>
    </row>
    <row r="48" spans="2:13" ht="27.75" customHeight="1" x14ac:dyDescent="0.15">
      <c r="B48" s="1212"/>
      <c r="C48" s="1213"/>
      <c r="D48" s="85"/>
      <c r="E48" s="1216" t="s">
        <v>31</v>
      </c>
      <c r="F48" s="1216"/>
      <c r="G48" s="1216"/>
      <c r="H48" s="1217"/>
      <c r="I48" s="86" t="s">
        <v>476</v>
      </c>
      <c r="J48" s="87" t="s">
        <v>476</v>
      </c>
      <c r="K48" s="87" t="s">
        <v>476</v>
      </c>
      <c r="L48" s="87" t="s">
        <v>476</v>
      </c>
      <c r="M48" s="88" t="s">
        <v>476</v>
      </c>
    </row>
    <row r="49" spans="2:13" ht="27.75" customHeight="1" x14ac:dyDescent="0.15">
      <c r="B49" s="1218" t="s">
        <v>32</v>
      </c>
      <c r="C49" s="1219"/>
      <c r="D49" s="89"/>
      <c r="E49" s="1216" t="s">
        <v>33</v>
      </c>
      <c r="F49" s="1216"/>
      <c r="G49" s="1216"/>
      <c r="H49" s="1217"/>
      <c r="I49" s="86">
        <v>999</v>
      </c>
      <c r="J49" s="87">
        <v>1740</v>
      </c>
      <c r="K49" s="87">
        <v>2961</v>
      </c>
      <c r="L49" s="87">
        <v>4481</v>
      </c>
      <c r="M49" s="88">
        <v>5349</v>
      </c>
    </row>
    <row r="50" spans="2:13" ht="27.75" customHeight="1" x14ac:dyDescent="0.15">
      <c r="B50" s="1210"/>
      <c r="C50" s="1211"/>
      <c r="D50" s="85"/>
      <c r="E50" s="1216" t="s">
        <v>34</v>
      </c>
      <c r="F50" s="1216"/>
      <c r="G50" s="1216"/>
      <c r="H50" s="1217"/>
      <c r="I50" s="86">
        <v>12124</v>
      </c>
      <c r="J50" s="87">
        <v>10963</v>
      </c>
      <c r="K50" s="87">
        <v>10619</v>
      </c>
      <c r="L50" s="87">
        <v>10416</v>
      </c>
      <c r="M50" s="88">
        <v>9301</v>
      </c>
    </row>
    <row r="51" spans="2:13" ht="27.75" customHeight="1" x14ac:dyDescent="0.15">
      <c r="B51" s="1212"/>
      <c r="C51" s="1213"/>
      <c r="D51" s="85"/>
      <c r="E51" s="1216" t="s">
        <v>35</v>
      </c>
      <c r="F51" s="1216"/>
      <c r="G51" s="1216"/>
      <c r="H51" s="1217"/>
      <c r="I51" s="86">
        <v>34353</v>
      </c>
      <c r="J51" s="87">
        <v>38398</v>
      </c>
      <c r="K51" s="87">
        <v>38330</v>
      </c>
      <c r="L51" s="87">
        <v>39740</v>
      </c>
      <c r="M51" s="88">
        <v>41559</v>
      </c>
    </row>
    <row r="52" spans="2:13" ht="27.75" customHeight="1" thickBot="1" x14ac:dyDescent="0.2">
      <c r="B52" s="1220" t="s">
        <v>36</v>
      </c>
      <c r="C52" s="1221"/>
      <c r="D52" s="90"/>
      <c r="E52" s="1222" t="s">
        <v>37</v>
      </c>
      <c r="F52" s="1222"/>
      <c r="G52" s="1222"/>
      <c r="H52" s="1223"/>
      <c r="I52" s="91">
        <v>23088</v>
      </c>
      <c r="J52" s="92">
        <v>17410</v>
      </c>
      <c r="K52" s="92">
        <v>18955</v>
      </c>
      <c r="L52" s="92">
        <v>20840</v>
      </c>
      <c r="M52" s="93">
        <v>20189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549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550</v>
      </c>
      <c r="I42" s="352"/>
      <c r="J42" s="352"/>
      <c r="K42" s="352"/>
      <c r="L42" s="244"/>
      <c r="M42" s="244"/>
      <c r="N42" s="244"/>
      <c r="O42" s="244"/>
    </row>
    <row r="43" spans="2:17" x14ac:dyDescent="0.15">
      <c r="B43" s="248"/>
      <c r="C43" s="244"/>
      <c r="D43" s="244"/>
      <c r="E43" s="244"/>
      <c r="F43" s="244"/>
      <c r="G43" s="1260"/>
      <c r="H43" s="1239"/>
      <c r="I43" s="1239"/>
      <c r="J43" s="1239"/>
      <c r="K43" s="1239"/>
      <c r="L43" s="1239"/>
      <c r="M43" s="1239"/>
      <c r="N43" s="1239"/>
      <c r="O43" s="1240"/>
    </row>
    <row r="44" spans="2:17" x14ac:dyDescent="0.15">
      <c r="B44" s="248"/>
      <c r="C44" s="244"/>
      <c r="D44" s="244"/>
      <c r="E44" s="244"/>
      <c r="F44" s="244"/>
      <c r="G44" s="1241"/>
      <c r="H44" s="1242"/>
      <c r="I44" s="1242"/>
      <c r="J44" s="1242"/>
      <c r="K44" s="1242"/>
      <c r="L44" s="1242"/>
      <c r="M44" s="1242"/>
      <c r="N44" s="1242"/>
      <c r="O44" s="1243"/>
    </row>
    <row r="45" spans="2:17" x14ac:dyDescent="0.15">
      <c r="B45" s="248"/>
      <c r="C45" s="244"/>
      <c r="D45" s="244"/>
      <c r="E45" s="244"/>
      <c r="F45" s="244"/>
      <c r="G45" s="1241"/>
      <c r="H45" s="1242"/>
      <c r="I45" s="1242"/>
      <c r="J45" s="1242"/>
      <c r="K45" s="1242"/>
      <c r="L45" s="1242"/>
      <c r="M45" s="1242"/>
      <c r="N45" s="1242"/>
      <c r="O45" s="1243"/>
    </row>
    <row r="46" spans="2:17" x14ac:dyDescent="0.15">
      <c r="B46" s="248"/>
      <c r="C46" s="244"/>
      <c r="D46" s="244"/>
      <c r="E46" s="244"/>
      <c r="F46" s="244"/>
      <c r="G46" s="1241"/>
      <c r="H46" s="1242"/>
      <c r="I46" s="1242"/>
      <c r="J46" s="1242"/>
      <c r="K46" s="1242"/>
      <c r="L46" s="1242"/>
      <c r="M46" s="1242"/>
      <c r="N46" s="1242"/>
      <c r="O46" s="1243"/>
    </row>
    <row r="47" spans="2:17" x14ac:dyDescent="0.15">
      <c r="B47" s="248"/>
      <c r="C47" s="244"/>
      <c r="D47" s="244"/>
      <c r="E47" s="244"/>
      <c r="F47" s="244"/>
      <c r="G47" s="1244"/>
      <c r="H47" s="1245"/>
      <c r="I47" s="1245"/>
      <c r="J47" s="1245"/>
      <c r="K47" s="1245"/>
      <c r="L47" s="1245"/>
      <c r="M47" s="1245"/>
      <c r="N47" s="1245"/>
      <c r="O47" s="1246"/>
    </row>
    <row r="48" spans="2:17" x14ac:dyDescent="0.15">
      <c r="B48" s="248"/>
      <c r="C48" s="244"/>
      <c r="D48" s="244"/>
      <c r="E48" s="244"/>
      <c r="F48" s="244"/>
      <c r="G48" s="244"/>
      <c r="H48" s="353"/>
      <c r="I48" s="353"/>
      <c r="J48" s="353"/>
    </row>
    <row r="49" spans="1:17" x14ac:dyDescent="0.15">
      <c r="B49" s="248"/>
      <c r="C49" s="244"/>
      <c r="D49" s="244"/>
      <c r="E49" s="244"/>
      <c r="F49" s="244"/>
      <c r="G49" s="243" t="s">
        <v>551</v>
      </c>
    </row>
    <row r="50" spans="1:17" x14ac:dyDescent="0.15">
      <c r="B50" s="248"/>
      <c r="C50" s="244"/>
      <c r="D50" s="244"/>
      <c r="E50" s="244"/>
      <c r="F50" s="244"/>
      <c r="G50" s="1247"/>
      <c r="H50" s="1248"/>
      <c r="I50" s="1248"/>
      <c r="J50" s="1249"/>
      <c r="K50" s="354" t="s">
        <v>515</v>
      </c>
      <c r="L50" s="354" t="s">
        <v>516</v>
      </c>
      <c r="M50" s="354" t="s">
        <v>517</v>
      </c>
      <c r="N50" s="354" t="s">
        <v>518</v>
      </c>
      <c r="O50" s="354" t="s">
        <v>519</v>
      </c>
    </row>
    <row r="51" spans="1:17" x14ac:dyDescent="0.15">
      <c r="B51" s="248"/>
      <c r="C51" s="244"/>
      <c r="D51" s="244"/>
      <c r="E51" s="244"/>
      <c r="F51" s="244"/>
      <c r="G51" s="1250" t="s">
        <v>552</v>
      </c>
      <c r="H51" s="1251"/>
      <c r="I51" s="1256" t="s">
        <v>553</v>
      </c>
      <c r="J51" s="1256"/>
      <c r="K51" s="1258"/>
      <c r="L51" s="1258"/>
      <c r="M51" s="1258"/>
      <c r="N51" s="1258"/>
      <c r="O51" s="1258"/>
    </row>
    <row r="52" spans="1:17" x14ac:dyDescent="0.15">
      <c r="B52" s="248"/>
      <c r="C52" s="244"/>
      <c r="D52" s="244"/>
      <c r="E52" s="244"/>
      <c r="F52" s="244"/>
      <c r="G52" s="1252"/>
      <c r="H52" s="1253"/>
      <c r="I52" s="1257"/>
      <c r="J52" s="1257"/>
      <c r="K52" s="1224"/>
      <c r="L52" s="1224"/>
      <c r="M52" s="1224"/>
      <c r="N52" s="1224"/>
      <c r="O52" s="1224"/>
    </row>
    <row r="53" spans="1:17" x14ac:dyDescent="0.15">
      <c r="A53" s="355"/>
      <c r="B53" s="248"/>
      <c r="C53" s="244"/>
      <c r="D53" s="244"/>
      <c r="E53" s="244"/>
      <c r="F53" s="244"/>
      <c r="G53" s="1252"/>
      <c r="H53" s="1253"/>
      <c r="I53" s="1236" t="s">
        <v>558</v>
      </c>
      <c r="J53" s="1236"/>
      <c r="K53" s="1259"/>
      <c r="L53" s="1259"/>
      <c r="M53" s="1259"/>
      <c r="N53" s="1259"/>
      <c r="O53" s="1259"/>
    </row>
    <row r="54" spans="1:17" x14ac:dyDescent="0.15">
      <c r="A54" s="355"/>
      <c r="B54" s="248"/>
      <c r="C54" s="244"/>
      <c r="D54" s="244"/>
      <c r="E54" s="244"/>
      <c r="F54" s="244"/>
      <c r="G54" s="1254"/>
      <c r="H54" s="1255"/>
      <c r="I54" s="1236"/>
      <c r="J54" s="1236"/>
      <c r="K54" s="1229"/>
      <c r="L54" s="1229"/>
      <c r="M54" s="1229"/>
      <c r="N54" s="1229"/>
      <c r="O54" s="1229"/>
    </row>
    <row r="55" spans="1:17" x14ac:dyDescent="0.15">
      <c r="A55" s="355"/>
      <c r="B55" s="248"/>
      <c r="C55" s="244"/>
      <c r="D55" s="244"/>
      <c r="E55" s="244"/>
      <c r="F55" s="244"/>
      <c r="G55" s="1230" t="s">
        <v>554</v>
      </c>
      <c r="H55" s="1231"/>
      <c r="I55" s="1236" t="s">
        <v>553</v>
      </c>
      <c r="J55" s="1236"/>
      <c r="K55" s="1258"/>
      <c r="L55" s="1258"/>
      <c r="M55" s="1258"/>
      <c r="N55" s="1258"/>
      <c r="O55" s="1258"/>
    </row>
    <row r="56" spans="1:17" x14ac:dyDescent="0.15">
      <c r="A56" s="355"/>
      <c r="B56" s="248"/>
      <c r="C56" s="244"/>
      <c r="D56" s="244"/>
      <c r="E56" s="244"/>
      <c r="F56" s="244"/>
      <c r="G56" s="1232"/>
      <c r="H56" s="1233"/>
      <c r="I56" s="1236"/>
      <c r="J56" s="1236"/>
      <c r="K56" s="1224"/>
      <c r="L56" s="1224"/>
      <c r="M56" s="1224"/>
      <c r="N56" s="1224"/>
      <c r="O56" s="1224"/>
    </row>
    <row r="57" spans="1:17" s="355" customFormat="1" x14ac:dyDescent="0.15">
      <c r="B57" s="356"/>
      <c r="C57" s="352"/>
      <c r="D57" s="352"/>
      <c r="E57" s="352"/>
      <c r="F57" s="352"/>
      <c r="G57" s="1232"/>
      <c r="H57" s="1233"/>
      <c r="I57" s="1226" t="s">
        <v>558</v>
      </c>
      <c r="J57" s="1226"/>
      <c r="K57" s="1259"/>
      <c r="L57" s="1259"/>
      <c r="M57" s="1259"/>
      <c r="N57" s="1259"/>
      <c r="O57" s="1259"/>
      <c r="P57" s="357"/>
      <c r="Q57" s="356"/>
    </row>
    <row r="58" spans="1:17" s="355" customFormat="1" x14ac:dyDescent="0.15">
      <c r="A58" s="243"/>
      <c r="B58" s="356"/>
      <c r="C58" s="352"/>
      <c r="D58" s="352"/>
      <c r="E58" s="352"/>
      <c r="F58" s="352"/>
      <c r="G58" s="1234"/>
      <c r="H58" s="1235"/>
      <c r="I58" s="1226"/>
      <c r="J58" s="1226"/>
      <c r="K58" s="1229"/>
      <c r="L58" s="1229"/>
      <c r="M58" s="1229"/>
      <c r="N58" s="1229"/>
      <c r="O58" s="122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555</v>
      </c>
      <c r="C63" s="244"/>
      <c r="D63" s="244"/>
      <c r="E63" s="244"/>
      <c r="F63" s="244"/>
      <c r="G63" s="244"/>
      <c r="H63" s="244"/>
      <c r="I63" s="244"/>
      <c r="J63" s="244"/>
      <c r="K63" s="244"/>
      <c r="L63" s="244"/>
      <c r="M63" s="244"/>
      <c r="N63" s="244"/>
      <c r="O63" s="244"/>
    </row>
    <row r="64" spans="1:17" x14ac:dyDescent="0.15">
      <c r="B64" s="248"/>
      <c r="C64" s="244"/>
      <c r="D64" s="244"/>
      <c r="E64" s="244"/>
      <c r="F64" s="244"/>
      <c r="G64" s="351" t="s">
        <v>550</v>
      </c>
      <c r="I64" s="352"/>
      <c r="J64" s="352"/>
      <c r="K64" s="352"/>
      <c r="L64" s="244"/>
      <c r="M64" s="244"/>
      <c r="N64" s="244"/>
      <c r="O64" s="244"/>
    </row>
    <row r="65" spans="2:30" x14ac:dyDescent="0.15">
      <c r="B65" s="248"/>
      <c r="C65" s="244"/>
      <c r="D65" s="244"/>
      <c r="E65" s="244"/>
      <c r="F65" s="244"/>
      <c r="G65" s="1238" t="s">
        <v>559</v>
      </c>
      <c r="H65" s="1239"/>
      <c r="I65" s="1239"/>
      <c r="J65" s="1239"/>
      <c r="K65" s="1239"/>
      <c r="L65" s="1239"/>
      <c r="M65" s="1239"/>
      <c r="N65" s="1239"/>
      <c r="O65" s="1240"/>
    </row>
    <row r="66" spans="2:30" x14ac:dyDescent="0.15">
      <c r="B66" s="248"/>
      <c r="C66" s="244"/>
      <c r="D66" s="244"/>
      <c r="E66" s="244"/>
      <c r="F66" s="244"/>
      <c r="G66" s="1241"/>
      <c r="H66" s="1242"/>
      <c r="I66" s="1242"/>
      <c r="J66" s="1242"/>
      <c r="K66" s="1242"/>
      <c r="L66" s="1242"/>
      <c r="M66" s="1242"/>
      <c r="N66" s="1242"/>
      <c r="O66" s="1243"/>
    </row>
    <row r="67" spans="2:30" x14ac:dyDescent="0.15">
      <c r="B67" s="248"/>
      <c r="C67" s="244"/>
      <c r="D67" s="244"/>
      <c r="E67" s="244"/>
      <c r="F67" s="244"/>
      <c r="G67" s="1241"/>
      <c r="H67" s="1242"/>
      <c r="I67" s="1242"/>
      <c r="J67" s="1242"/>
      <c r="K67" s="1242"/>
      <c r="L67" s="1242"/>
      <c r="M67" s="1242"/>
      <c r="N67" s="1242"/>
      <c r="O67" s="1243"/>
    </row>
    <row r="68" spans="2:30" x14ac:dyDescent="0.15">
      <c r="B68" s="248"/>
      <c r="C68" s="244"/>
      <c r="D68" s="244"/>
      <c r="E68" s="244"/>
      <c r="F68" s="244"/>
      <c r="G68" s="1241"/>
      <c r="H68" s="1242"/>
      <c r="I68" s="1242"/>
      <c r="J68" s="1242"/>
      <c r="K68" s="1242"/>
      <c r="L68" s="1242"/>
      <c r="M68" s="1242"/>
      <c r="N68" s="1242"/>
      <c r="O68" s="1243"/>
    </row>
    <row r="69" spans="2:30" x14ac:dyDescent="0.15">
      <c r="B69" s="248"/>
      <c r="C69" s="244"/>
      <c r="D69" s="244"/>
      <c r="E69" s="244"/>
      <c r="F69" s="244"/>
      <c r="G69" s="1244"/>
      <c r="H69" s="1245"/>
      <c r="I69" s="1245"/>
      <c r="J69" s="1245"/>
      <c r="K69" s="1245"/>
      <c r="L69" s="1245"/>
      <c r="M69" s="1245"/>
      <c r="N69" s="1245"/>
      <c r="O69" s="124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556</v>
      </c>
      <c r="I71" s="368"/>
      <c r="J71" s="364"/>
      <c r="K71" s="364"/>
      <c r="L71" s="365"/>
      <c r="M71" s="364"/>
      <c r="N71" s="365"/>
      <c r="O71" s="366"/>
    </row>
    <row r="72" spans="2:30" x14ac:dyDescent="0.15">
      <c r="B72" s="248"/>
      <c r="C72" s="244"/>
      <c r="D72" s="244"/>
      <c r="E72" s="244"/>
      <c r="F72" s="244"/>
      <c r="G72" s="1247"/>
      <c r="H72" s="1248"/>
      <c r="I72" s="1248"/>
      <c r="J72" s="1249"/>
      <c r="K72" s="354" t="s">
        <v>515</v>
      </c>
      <c r="L72" s="354" t="s">
        <v>516</v>
      </c>
      <c r="M72" s="354" t="s">
        <v>517</v>
      </c>
      <c r="N72" s="354" t="s">
        <v>518</v>
      </c>
      <c r="O72" s="354" t="s">
        <v>519</v>
      </c>
    </row>
    <row r="73" spans="2:30" x14ac:dyDescent="0.15">
      <c r="B73" s="248"/>
      <c r="C73" s="244"/>
      <c r="D73" s="244"/>
      <c r="E73" s="244"/>
      <c r="F73" s="244"/>
      <c r="G73" s="1250" t="s">
        <v>552</v>
      </c>
      <c r="H73" s="1251"/>
      <c r="I73" s="1256" t="s">
        <v>553</v>
      </c>
      <c r="J73" s="1256"/>
      <c r="K73" s="1237">
        <v>86.9</v>
      </c>
      <c r="L73" s="1237">
        <v>64.900000000000006</v>
      </c>
      <c r="M73" s="1224">
        <v>70.400000000000006</v>
      </c>
      <c r="N73" s="1224">
        <v>76.7</v>
      </c>
      <c r="O73" s="1224">
        <v>72.599999999999994</v>
      </c>
      <c r="S73" s="243">
        <v>9.9</v>
      </c>
    </row>
    <row r="74" spans="2:30" x14ac:dyDescent="0.15">
      <c r="B74" s="248"/>
      <c r="C74" s="244"/>
      <c r="D74" s="244"/>
      <c r="E74" s="244"/>
      <c r="F74" s="244"/>
      <c r="G74" s="1252"/>
      <c r="H74" s="1253"/>
      <c r="I74" s="1257"/>
      <c r="J74" s="1257"/>
      <c r="K74" s="1237"/>
      <c r="L74" s="1237"/>
      <c r="M74" s="1224"/>
      <c r="N74" s="1224"/>
      <c r="O74" s="1224"/>
    </row>
    <row r="75" spans="2:30" x14ac:dyDescent="0.15">
      <c r="B75" s="248"/>
      <c r="C75" s="244"/>
      <c r="D75" s="244"/>
      <c r="E75" s="244"/>
      <c r="F75" s="244"/>
      <c r="G75" s="1252"/>
      <c r="H75" s="1253"/>
      <c r="I75" s="1236" t="s">
        <v>557</v>
      </c>
      <c r="J75" s="1236"/>
      <c r="K75" s="1228">
        <v>7.7</v>
      </c>
      <c r="L75" s="1228">
        <v>8.1999999999999993</v>
      </c>
      <c r="M75" s="1228">
        <v>8.1</v>
      </c>
      <c r="N75" s="1228">
        <v>7.6</v>
      </c>
      <c r="O75" s="1228">
        <v>7.1</v>
      </c>
      <c r="U75" s="243">
        <v>81.2</v>
      </c>
      <c r="W75" s="243">
        <v>87.2</v>
      </c>
      <c r="Y75" s="243">
        <v>99.8</v>
      </c>
      <c r="AA75" s="243">
        <v>109.5</v>
      </c>
      <c r="AC75" s="243">
        <v>115.2</v>
      </c>
    </row>
    <row r="76" spans="2:30" x14ac:dyDescent="0.15">
      <c r="B76" s="248"/>
      <c r="C76" s="244"/>
      <c r="D76" s="244"/>
      <c r="E76" s="244"/>
      <c r="F76" s="244"/>
      <c r="G76" s="1254"/>
      <c r="H76" s="1255"/>
      <c r="I76" s="1236"/>
      <c r="J76" s="1236"/>
      <c r="K76" s="1229"/>
      <c r="L76" s="1229"/>
      <c r="M76" s="1229"/>
      <c r="N76" s="1229"/>
      <c r="O76" s="1229"/>
    </row>
    <row r="77" spans="2:30" x14ac:dyDescent="0.15">
      <c r="B77" s="248"/>
      <c r="C77" s="244"/>
      <c r="D77" s="244"/>
      <c r="E77" s="244"/>
      <c r="F77" s="244"/>
      <c r="G77" s="1230" t="s">
        <v>554</v>
      </c>
      <c r="H77" s="1231"/>
      <c r="I77" s="1236" t="s">
        <v>553</v>
      </c>
      <c r="J77" s="1236"/>
      <c r="K77" s="1237">
        <v>55.5</v>
      </c>
      <c r="L77" s="1237">
        <v>46.1</v>
      </c>
      <c r="M77" s="1224">
        <v>37.6</v>
      </c>
      <c r="N77" s="1224">
        <v>33.799999999999997</v>
      </c>
      <c r="O77" s="1224">
        <v>34.9</v>
      </c>
      <c r="R77" s="243">
        <v>12.3</v>
      </c>
      <c r="T77" s="243">
        <v>11.1</v>
      </c>
    </row>
    <row r="78" spans="2:30" x14ac:dyDescent="0.15">
      <c r="B78" s="248"/>
      <c r="C78" s="244"/>
      <c r="D78" s="244"/>
      <c r="E78" s="244"/>
      <c r="F78" s="244"/>
      <c r="G78" s="1232"/>
      <c r="H78" s="1233"/>
      <c r="I78" s="1236"/>
      <c r="J78" s="1236"/>
      <c r="K78" s="1237"/>
      <c r="L78" s="1237"/>
      <c r="M78" s="1224"/>
      <c r="N78" s="1224"/>
      <c r="O78" s="1224"/>
    </row>
    <row r="79" spans="2:30" x14ac:dyDescent="0.15">
      <c r="B79" s="248"/>
      <c r="C79" s="244"/>
      <c r="D79" s="244"/>
      <c r="E79" s="244"/>
      <c r="F79" s="244"/>
      <c r="G79" s="1232"/>
      <c r="H79" s="1233"/>
      <c r="I79" s="1225" t="s">
        <v>557</v>
      </c>
      <c r="J79" s="1226"/>
      <c r="K79" s="1227">
        <v>9.3000000000000007</v>
      </c>
      <c r="L79" s="1227">
        <v>8.5</v>
      </c>
      <c r="M79" s="1227">
        <v>7.9</v>
      </c>
      <c r="N79" s="1227">
        <v>7.1</v>
      </c>
      <c r="O79" s="1227">
        <v>7.2</v>
      </c>
      <c r="V79" s="243">
        <v>53.5</v>
      </c>
      <c r="X79" s="243">
        <v>48.2</v>
      </c>
      <c r="Z79" s="243">
        <v>34.200000000000003</v>
      </c>
      <c r="AB79" s="243">
        <v>30.3</v>
      </c>
      <c r="AD79" s="243">
        <v>28.9</v>
      </c>
    </row>
    <row r="80" spans="2:30" x14ac:dyDescent="0.15">
      <c r="B80" s="248"/>
      <c r="C80" s="244"/>
      <c r="D80" s="244"/>
      <c r="E80" s="244"/>
      <c r="F80" s="244"/>
      <c r="G80" s="1234"/>
      <c r="H80" s="1235"/>
      <c r="I80" s="1226"/>
      <c r="J80" s="1226"/>
      <c r="K80" s="1227"/>
      <c r="L80" s="1227"/>
      <c r="M80" s="1227"/>
      <c r="N80" s="1227"/>
      <c r="O80" s="1227"/>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514</v>
      </c>
      <c r="G2" s="111"/>
      <c r="H2" s="112"/>
    </row>
    <row r="3" spans="1:8" x14ac:dyDescent="0.15">
      <c r="A3" s="108" t="s">
        <v>507</v>
      </c>
      <c r="B3" s="113"/>
      <c r="C3" s="114"/>
      <c r="D3" s="115">
        <v>12980</v>
      </c>
      <c r="E3" s="116"/>
      <c r="F3" s="117">
        <v>41433</v>
      </c>
      <c r="G3" s="118"/>
      <c r="H3" s="119"/>
    </row>
    <row r="4" spans="1:8" x14ac:dyDescent="0.15">
      <c r="A4" s="120"/>
      <c r="B4" s="121"/>
      <c r="C4" s="122"/>
      <c r="D4" s="123">
        <v>4475</v>
      </c>
      <c r="E4" s="124"/>
      <c r="F4" s="125">
        <v>22351</v>
      </c>
      <c r="G4" s="126"/>
      <c r="H4" s="127"/>
    </row>
    <row r="5" spans="1:8" x14ac:dyDescent="0.15">
      <c r="A5" s="108" t="s">
        <v>509</v>
      </c>
      <c r="B5" s="113"/>
      <c r="C5" s="114"/>
      <c r="D5" s="115">
        <v>13096</v>
      </c>
      <c r="E5" s="116"/>
      <c r="F5" s="117">
        <v>43493</v>
      </c>
      <c r="G5" s="118"/>
      <c r="H5" s="119"/>
    </row>
    <row r="6" spans="1:8" x14ac:dyDescent="0.15">
      <c r="A6" s="120"/>
      <c r="B6" s="121"/>
      <c r="C6" s="122"/>
      <c r="D6" s="123">
        <v>7678</v>
      </c>
      <c r="E6" s="124"/>
      <c r="F6" s="125">
        <v>23254</v>
      </c>
      <c r="G6" s="126"/>
      <c r="H6" s="127"/>
    </row>
    <row r="7" spans="1:8" x14ac:dyDescent="0.15">
      <c r="A7" s="108" t="s">
        <v>510</v>
      </c>
      <c r="B7" s="113"/>
      <c r="C7" s="114"/>
      <c r="D7" s="115">
        <v>49556</v>
      </c>
      <c r="E7" s="116"/>
      <c r="F7" s="117">
        <v>50840</v>
      </c>
      <c r="G7" s="118"/>
      <c r="H7" s="119"/>
    </row>
    <row r="8" spans="1:8" x14ac:dyDescent="0.15">
      <c r="A8" s="120"/>
      <c r="B8" s="121"/>
      <c r="C8" s="122"/>
      <c r="D8" s="123">
        <v>21784</v>
      </c>
      <c r="E8" s="124"/>
      <c r="F8" s="125">
        <v>25367</v>
      </c>
      <c r="G8" s="126"/>
      <c r="H8" s="127"/>
    </row>
    <row r="9" spans="1:8" x14ac:dyDescent="0.15">
      <c r="A9" s="108" t="s">
        <v>511</v>
      </c>
      <c r="B9" s="113"/>
      <c r="C9" s="114"/>
      <c r="D9" s="115">
        <v>80856</v>
      </c>
      <c r="E9" s="116"/>
      <c r="F9" s="117">
        <v>53605</v>
      </c>
      <c r="G9" s="118"/>
      <c r="H9" s="119"/>
    </row>
    <row r="10" spans="1:8" x14ac:dyDescent="0.15">
      <c r="A10" s="120"/>
      <c r="B10" s="121"/>
      <c r="C10" s="122"/>
      <c r="D10" s="123">
        <v>54986</v>
      </c>
      <c r="E10" s="124"/>
      <c r="F10" s="125">
        <v>28343</v>
      </c>
      <c r="G10" s="126"/>
      <c r="H10" s="127"/>
    </row>
    <row r="11" spans="1:8" x14ac:dyDescent="0.15">
      <c r="A11" s="108" t="s">
        <v>512</v>
      </c>
      <c r="B11" s="113"/>
      <c r="C11" s="114"/>
      <c r="D11" s="115">
        <v>48077</v>
      </c>
      <c r="E11" s="116"/>
      <c r="F11" s="117">
        <v>58051</v>
      </c>
      <c r="G11" s="118"/>
      <c r="H11" s="119"/>
    </row>
    <row r="12" spans="1:8" x14ac:dyDescent="0.15">
      <c r="A12" s="120"/>
      <c r="B12" s="121"/>
      <c r="C12" s="128"/>
      <c r="D12" s="123">
        <v>22174</v>
      </c>
      <c r="E12" s="124"/>
      <c r="F12" s="125">
        <v>32143</v>
      </c>
      <c r="G12" s="126"/>
      <c r="H12" s="127"/>
    </row>
    <row r="13" spans="1:8" x14ac:dyDescent="0.15">
      <c r="A13" s="108"/>
      <c r="B13" s="113"/>
      <c r="C13" s="129"/>
      <c r="D13" s="130">
        <v>40913</v>
      </c>
      <c r="E13" s="131"/>
      <c r="F13" s="132">
        <v>49484</v>
      </c>
      <c r="G13" s="133"/>
      <c r="H13" s="119"/>
    </row>
    <row r="14" spans="1:8" x14ac:dyDescent="0.15">
      <c r="A14" s="120"/>
      <c r="B14" s="121"/>
      <c r="C14" s="122"/>
      <c r="D14" s="123">
        <v>22219</v>
      </c>
      <c r="E14" s="124"/>
      <c r="F14" s="125">
        <v>26292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1.3</v>
      </c>
      <c r="C19" s="134">
        <f>ROUND(VALUE(SUBSTITUTE(実質収支比率等に係る経年分析!G$48,"▲","-")),2)</f>
        <v>3.2</v>
      </c>
      <c r="D19" s="134">
        <f>ROUND(VALUE(SUBSTITUTE(実質収支比率等に係る経年分析!H$48,"▲","-")),2)</f>
        <v>5.38</v>
      </c>
      <c r="E19" s="134">
        <f>ROUND(VALUE(SUBSTITUTE(実質収支比率等に係る経年分析!I$48,"▲","-")),2)</f>
        <v>3.38</v>
      </c>
      <c r="F19" s="134">
        <f>ROUND(VALUE(SUBSTITUTE(実質収支比率等に係る経年分析!J$48,"▲","-")),2)</f>
        <v>6.15</v>
      </c>
    </row>
    <row r="20" spans="1:11" x14ac:dyDescent="0.15">
      <c r="A20" s="134" t="s">
        <v>42</v>
      </c>
      <c r="B20" s="134">
        <f>ROUND(VALUE(SUBSTITUTE(実質収支比率等に係る経年分析!F$47,"▲","-")),2)</f>
        <v>0.14000000000000001</v>
      </c>
      <c r="C20" s="134">
        <f>ROUND(VALUE(SUBSTITUTE(実質収支比率等に係る経年分析!G$47,"▲","-")),2)</f>
        <v>0.81</v>
      </c>
      <c r="D20" s="134">
        <f>ROUND(VALUE(SUBSTITUTE(実質収支比率等に係る経年分析!H$47,"▲","-")),2)</f>
        <v>2.48</v>
      </c>
      <c r="E20" s="134">
        <f>ROUND(VALUE(SUBSTITUTE(実質収支比率等に係る経年分析!I$47,"▲","-")),2)</f>
        <v>3.78</v>
      </c>
      <c r="F20" s="134">
        <f>ROUND(VALUE(SUBSTITUTE(実質収支比率等に係る経年分析!J$47,"▲","-")),2)</f>
        <v>5.63</v>
      </c>
    </row>
    <row r="21" spans="1:11" x14ac:dyDescent="0.15">
      <c r="A21" s="134" t="s">
        <v>43</v>
      </c>
      <c r="B21" s="134">
        <f>IF(ISNUMBER(VALUE(SUBSTITUTE(実質収支比率等に係る経年分析!F$49,"▲","-"))),ROUND(VALUE(SUBSTITUTE(実質収支比率等に係る経年分析!F$49,"▲","-")),2),NA())</f>
        <v>0.2</v>
      </c>
      <c r="C21" s="134">
        <f>IF(ISNUMBER(VALUE(SUBSTITUTE(実質収支比率等に係る経年分析!G$49,"▲","-"))),ROUND(VALUE(SUBSTITUTE(実質収支比率等に係る経年分析!G$49,"▲","-")),2),NA())</f>
        <v>1.91</v>
      </c>
      <c r="D21" s="134">
        <f>IF(ISNUMBER(VALUE(SUBSTITUTE(実質収支比率等に係る経年分析!H$49,"▲","-"))),ROUND(VALUE(SUBSTITUTE(実質収支比率等に係る経年分析!H$49,"▲","-")),2),NA())</f>
        <v>2.2000000000000002</v>
      </c>
      <c r="E21" s="134">
        <f>IF(ISNUMBER(VALUE(SUBSTITUTE(実質収支比率等に係る経年分析!I$49,"▲","-"))),ROUND(VALUE(SUBSTITUTE(実質収支比率等に係る経年分析!I$49,"▲","-")),2),NA())</f>
        <v>-3.86</v>
      </c>
      <c r="F21" s="134">
        <f>IF(ISNUMBER(VALUE(SUBSTITUTE(実質収支比率等に係る経年分析!J$49,"▲","-"))),ROUND(VALUE(SUBSTITUTE(実質収支比率等に係る経年分析!J$49,"▲","-")),2),NA())</f>
        <v>2.83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2.4500000000000002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2.23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4.6500000000000004</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特別会計後期高齢者医療事業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特別会計国民健康保険事業</v>
      </c>
      <c r="B33" s="135">
        <f>IF(ROUND(VALUE(SUBSTITUTE(連結実質赤字比率に係る赤字・黒字の構成分析!F$37,"▲", "-")), 2) &lt; 0, ABS(ROUND(VALUE(SUBSTITUTE(連結実質赤字比率に係る赤字・黒字の構成分析!F$37,"▲", "-")), 2)), NA())</f>
        <v>4.7</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1.05</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2.3199999999999998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2.52</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#VALUE!</v>
      </c>
      <c r="I34" s="135" t="e">
        <f>IF(ROUND(VALUE(SUBSTITUTE(連結実質赤字比率に係る赤字・黒字の構成分析!I$36,"▲", "-")), 2) &gt;= 0, ABS(ROUND(VALUE(SUBSTITUTE(連結実質赤字比率に係る赤字・黒字の構成分析!I$36,"▲", "-")), 2)), NA())</f>
        <v>#VALUE!</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4.03</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4.2300000000000004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4.8600000000000003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3.38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4726</v>
      </c>
      <c r="E42" s="136"/>
      <c r="F42" s="136"/>
      <c r="G42" s="136">
        <f>'実質公債費比率（分子）の構造'!L$52</f>
        <v>4568</v>
      </c>
      <c r="H42" s="136"/>
      <c r="I42" s="136"/>
      <c r="J42" s="136">
        <f>'実質公債費比率（分子）の構造'!M$52</f>
        <v>4439</v>
      </c>
      <c r="K42" s="136"/>
      <c r="L42" s="136"/>
      <c r="M42" s="136">
        <f>'実質公債費比率（分子）の構造'!N$52</f>
        <v>4711</v>
      </c>
      <c r="N42" s="136"/>
      <c r="O42" s="136"/>
      <c r="P42" s="136">
        <f>'実質公債費比率（分子）の構造'!O$52</f>
        <v>4331</v>
      </c>
    </row>
    <row r="43" spans="1:16" x14ac:dyDescent="0.15">
      <c r="A43" s="136" t="s">
        <v>51</v>
      </c>
      <c r="B43" s="136">
        <f>'実質公債費比率（分子）の構造'!K$51</f>
        <v>16</v>
      </c>
      <c r="C43" s="136"/>
      <c r="D43" s="136"/>
      <c r="E43" s="136">
        <f>'実質公債費比率（分子）の構造'!L$51</f>
        <v>6</v>
      </c>
      <c r="F43" s="136"/>
      <c r="G43" s="136"/>
      <c r="H43" s="136">
        <f>'実質公債費比率（分子）の構造'!M$51</f>
        <v>6</v>
      </c>
      <c r="I43" s="136"/>
      <c r="J43" s="136"/>
      <c r="K43" s="136">
        <f>'実質公債費比率（分子）の構造'!N$51</f>
        <v>4</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30</v>
      </c>
      <c r="C45" s="136"/>
      <c r="D45" s="136"/>
      <c r="E45" s="136">
        <f>'実質公債費比率（分子）の構造'!L$49</f>
        <v>32</v>
      </c>
      <c r="F45" s="136"/>
      <c r="G45" s="136"/>
      <c r="H45" s="136">
        <f>'実質公債費比率（分子）の構造'!M$49</f>
        <v>46</v>
      </c>
      <c r="I45" s="136"/>
      <c r="J45" s="136"/>
      <c r="K45" s="136">
        <f>'実質公債費比率（分子）の構造'!N$49</f>
        <v>62</v>
      </c>
      <c r="L45" s="136"/>
      <c r="M45" s="136"/>
      <c r="N45" s="136">
        <f>'実質公債費比率（分子）の構造'!O$49</f>
        <v>117</v>
      </c>
      <c r="O45" s="136"/>
      <c r="P45" s="136"/>
    </row>
    <row r="46" spans="1:16" x14ac:dyDescent="0.15">
      <c r="A46" s="136" t="s">
        <v>54</v>
      </c>
      <c r="B46" s="136">
        <f>'実質公債費比率（分子）の構造'!K$48</f>
        <v>1251</v>
      </c>
      <c r="C46" s="136"/>
      <c r="D46" s="136"/>
      <c r="E46" s="136">
        <f>'実質公債費比率（分子）の構造'!L$48</f>
        <v>1107</v>
      </c>
      <c r="F46" s="136"/>
      <c r="G46" s="136"/>
      <c r="H46" s="136">
        <f>'実質公債費比率（分子）の構造'!M$48</f>
        <v>1008</v>
      </c>
      <c r="I46" s="136"/>
      <c r="J46" s="136"/>
      <c r="K46" s="136">
        <f>'実質公債費比率（分子）の構造'!N$48</f>
        <v>1122</v>
      </c>
      <c r="L46" s="136"/>
      <c r="M46" s="136"/>
      <c r="N46" s="136">
        <f>'実質公債費比率（分子）の構造'!O$48</f>
        <v>765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5566</v>
      </c>
      <c r="C49" s="136"/>
      <c r="D49" s="136"/>
      <c r="E49" s="136">
        <f>'実質公債費比率（分子）の構造'!L$45</f>
        <v>5623</v>
      </c>
      <c r="F49" s="136"/>
      <c r="G49" s="136"/>
      <c r="H49" s="136">
        <f>'実質公債費比率（分子）の構造'!M$45</f>
        <v>5615</v>
      </c>
      <c r="I49" s="136"/>
      <c r="J49" s="136"/>
      <c r="K49" s="136">
        <f>'実質公債費比率（分子）の構造'!N$45</f>
        <v>5244</v>
      </c>
      <c r="L49" s="136"/>
      <c r="M49" s="136"/>
      <c r="N49" s="136">
        <f>'実質公債費比率（分子）の構造'!O$45</f>
        <v>5338</v>
      </c>
      <c r="O49" s="136"/>
      <c r="P49" s="136"/>
    </row>
    <row r="50" spans="1:16" x14ac:dyDescent="0.15">
      <c r="A50" s="136" t="s">
        <v>58</v>
      </c>
      <c r="B50" s="136" t="e">
        <f>NA()</f>
        <v>#N/A</v>
      </c>
      <c r="C50" s="136">
        <f>IF(ISNUMBER('実質公債費比率（分子）の構造'!K$53),'実質公債費比率（分子）の構造'!K$53,NA())</f>
        <v>2137</v>
      </c>
      <c r="D50" s="136" t="e">
        <f>NA()</f>
        <v>#N/A</v>
      </c>
      <c r="E50" s="136" t="e">
        <f>NA()</f>
        <v>#N/A</v>
      </c>
      <c r="F50" s="136">
        <f>IF(ISNUMBER('実質公債費比率（分子）の構造'!L$53),'実質公債費比率（分子）の構造'!L$53,NA())</f>
        <v>2200</v>
      </c>
      <c r="G50" s="136" t="e">
        <f>NA()</f>
        <v>#N/A</v>
      </c>
      <c r="H50" s="136" t="e">
        <f>NA()</f>
        <v>#N/A</v>
      </c>
      <c r="I50" s="136">
        <f>IF(ISNUMBER('実質公債費比率（分子）の構造'!M$53),'実質公債費比率（分子）の構造'!M$53,NA())</f>
        <v>2236</v>
      </c>
      <c r="J50" s="136" t="e">
        <f>NA()</f>
        <v>#N/A</v>
      </c>
      <c r="K50" s="136" t="e">
        <f>NA()</f>
        <v>#N/A</v>
      </c>
      <c r="L50" s="136">
        <f>IF(ISNUMBER('実質公債費比率（分子）の構造'!N$53),'実質公債費比率（分子）の構造'!N$53,NA())</f>
        <v>1721</v>
      </c>
      <c r="M50" s="136" t="e">
        <f>NA()</f>
        <v>#N/A</v>
      </c>
      <c r="N50" s="136" t="e">
        <f>NA()</f>
        <v>#N/A</v>
      </c>
      <c r="O50" s="136">
        <f>IF(ISNUMBER('実質公債費比率（分子）の構造'!O$53),'実質公債費比率（分子）の構造'!O$53,NA())</f>
        <v>1889</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34353</v>
      </c>
      <c r="E56" s="135"/>
      <c r="F56" s="135"/>
      <c r="G56" s="135">
        <f>'将来負担比率（分子）の構造'!J$51</f>
        <v>38398</v>
      </c>
      <c r="H56" s="135"/>
      <c r="I56" s="135"/>
      <c r="J56" s="135">
        <f>'将来負担比率（分子）の構造'!K$51</f>
        <v>38330</v>
      </c>
      <c r="K56" s="135"/>
      <c r="L56" s="135"/>
      <c r="M56" s="135">
        <f>'将来負担比率（分子）の構造'!L$51</f>
        <v>39740</v>
      </c>
      <c r="N56" s="135"/>
      <c r="O56" s="135"/>
      <c r="P56" s="135">
        <f>'将来負担比率（分子）の構造'!M$51</f>
        <v>41559</v>
      </c>
    </row>
    <row r="57" spans="1:16" x14ac:dyDescent="0.15">
      <c r="A57" s="135" t="s">
        <v>34</v>
      </c>
      <c r="B57" s="135"/>
      <c r="C57" s="135"/>
      <c r="D57" s="135">
        <f>'将来負担比率（分子）の構造'!I$50</f>
        <v>12124</v>
      </c>
      <c r="E57" s="135"/>
      <c r="F57" s="135"/>
      <c r="G57" s="135">
        <f>'将来負担比率（分子）の構造'!J$50</f>
        <v>10963</v>
      </c>
      <c r="H57" s="135"/>
      <c r="I57" s="135"/>
      <c r="J57" s="135">
        <f>'将来負担比率（分子）の構造'!K$50</f>
        <v>10619</v>
      </c>
      <c r="K57" s="135"/>
      <c r="L57" s="135"/>
      <c r="M57" s="135">
        <f>'将来負担比率（分子）の構造'!L$50</f>
        <v>10416</v>
      </c>
      <c r="N57" s="135"/>
      <c r="O57" s="135"/>
      <c r="P57" s="135">
        <f>'将来負担比率（分子）の構造'!M$50</f>
        <v>9301</v>
      </c>
    </row>
    <row r="58" spans="1:16" x14ac:dyDescent="0.15">
      <c r="A58" s="135" t="s">
        <v>33</v>
      </c>
      <c r="B58" s="135"/>
      <c r="C58" s="135"/>
      <c r="D58" s="135">
        <f>'将来負担比率（分子）の構造'!I$49</f>
        <v>999</v>
      </c>
      <c r="E58" s="135"/>
      <c r="F58" s="135"/>
      <c r="G58" s="135">
        <f>'将来負担比率（分子）の構造'!J$49</f>
        <v>1740</v>
      </c>
      <c r="H58" s="135"/>
      <c r="I58" s="135"/>
      <c r="J58" s="135">
        <f>'将来負担比率（分子）の構造'!K$49</f>
        <v>2961</v>
      </c>
      <c r="K58" s="135"/>
      <c r="L58" s="135"/>
      <c r="M58" s="135">
        <f>'将来負担比率（分子）の構造'!L$49</f>
        <v>4481</v>
      </c>
      <c r="N58" s="135"/>
      <c r="O58" s="135"/>
      <c r="P58" s="135">
        <f>'将来負担比率（分子）の構造'!M$49</f>
        <v>5349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3719</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9619</v>
      </c>
      <c r="C62" s="135"/>
      <c r="D62" s="135"/>
      <c r="E62" s="135">
        <f>'将来負担比率（分子）の構造'!J$45</f>
        <v>8818</v>
      </c>
      <c r="F62" s="135"/>
      <c r="G62" s="135"/>
      <c r="H62" s="135">
        <f>'将来負担比率（分子）の構造'!K$45</f>
        <v>8164</v>
      </c>
      <c r="I62" s="135"/>
      <c r="J62" s="135"/>
      <c r="K62" s="135">
        <f>'将来負担比率（分子）の構造'!L$45</f>
        <v>7214</v>
      </c>
      <c r="L62" s="135"/>
      <c r="M62" s="135"/>
      <c r="N62" s="135">
        <f>'将来負担比率（分子）の構造'!M$45</f>
        <v>6496</v>
      </c>
      <c r="O62" s="135"/>
      <c r="P62" s="135"/>
    </row>
    <row r="63" spans="1:16" x14ac:dyDescent="0.15">
      <c r="A63" s="135" t="s">
        <v>27</v>
      </c>
      <c r="B63" s="135">
        <f>'将来負担比率（分子）の構造'!I$44</f>
        <v>293</v>
      </c>
      <c r="C63" s="135"/>
      <c r="D63" s="135"/>
      <c r="E63" s="135">
        <f>'将来負担比率（分子）の構造'!J$44</f>
        <v>491</v>
      </c>
      <c r="F63" s="135"/>
      <c r="G63" s="135"/>
      <c r="H63" s="135">
        <f>'将来負担比率（分子）の構造'!K$44</f>
        <v>738</v>
      </c>
      <c r="I63" s="135"/>
      <c r="J63" s="135"/>
      <c r="K63" s="135">
        <f>'将来負担比率（分子）の構造'!L$44</f>
        <v>705</v>
      </c>
      <c r="L63" s="135"/>
      <c r="M63" s="135"/>
      <c r="N63" s="135">
        <f>'将来負担比率（分子）の構造'!M$44</f>
        <v>661</v>
      </c>
      <c r="O63" s="135"/>
      <c r="P63" s="135"/>
    </row>
    <row r="64" spans="1:16" x14ac:dyDescent="0.15">
      <c r="A64" s="135" t="s">
        <v>26</v>
      </c>
      <c r="B64" s="135">
        <f>'将来負担比率（分子）の構造'!I$43</f>
        <v>9624</v>
      </c>
      <c r="C64" s="135"/>
      <c r="D64" s="135"/>
      <c r="E64" s="135">
        <f>'将来負担比率（分子）の構造'!J$43</f>
        <v>8849</v>
      </c>
      <c r="F64" s="135"/>
      <c r="G64" s="135"/>
      <c r="H64" s="135">
        <f>'将来負担比率（分子）の構造'!K$43</f>
        <v>8752</v>
      </c>
      <c r="I64" s="135"/>
      <c r="J64" s="135"/>
      <c r="K64" s="135">
        <f>'将来負担比率（分子）の構造'!L$43</f>
        <v>8722</v>
      </c>
      <c r="L64" s="135"/>
      <c r="M64" s="135"/>
      <c r="N64" s="135">
        <f>'将来負担比率（分子）の構造'!M$43</f>
        <v>7898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47309</v>
      </c>
      <c r="C66" s="135"/>
      <c r="D66" s="135"/>
      <c r="E66" s="135">
        <f>'将来負担比率（分子）の構造'!J$41</f>
        <v>50352</v>
      </c>
      <c r="F66" s="135"/>
      <c r="G66" s="135"/>
      <c r="H66" s="135">
        <f>'将来負担比率（分子）の構造'!K$41</f>
        <v>53210</v>
      </c>
      <c r="I66" s="135"/>
      <c r="J66" s="135"/>
      <c r="K66" s="135">
        <f>'将来負担比率（分子）の構造'!L$41</f>
        <v>58835</v>
      </c>
      <c r="L66" s="135"/>
      <c r="M66" s="135"/>
      <c r="N66" s="135">
        <f>'将来負担比率（分子）の構造'!M$41</f>
        <v>61343</v>
      </c>
      <c r="O66" s="135"/>
      <c r="P66" s="135"/>
    </row>
    <row r="67" spans="1:16" x14ac:dyDescent="0.15">
      <c r="A67" s="135" t="s">
        <v>62</v>
      </c>
      <c r="B67" s="135" t="e">
        <f>NA()</f>
        <v>#N/A</v>
      </c>
      <c r="C67" s="135">
        <f>IF(ISNUMBER('将来負担比率（分子）の構造'!I$52), IF('将来負担比率（分子）の構造'!I$52 &lt; 0, 0, '将来負担比率（分子）の構造'!I$52), NA())</f>
        <v>23088</v>
      </c>
      <c r="D67" s="135" t="e">
        <f>NA()</f>
        <v>#N/A</v>
      </c>
      <c r="E67" s="135" t="e">
        <f>NA()</f>
        <v>#N/A</v>
      </c>
      <c r="F67" s="135">
        <f>IF(ISNUMBER('将来負担比率（分子）の構造'!J$52), IF('将来負担比率（分子）の構造'!J$52 &lt; 0, 0, '将来負担比率（分子）の構造'!J$52), NA())</f>
        <v>17410</v>
      </c>
      <c r="G67" s="135" t="e">
        <f>NA()</f>
        <v>#N/A</v>
      </c>
      <c r="H67" s="135" t="e">
        <f>NA()</f>
        <v>#N/A</v>
      </c>
      <c r="I67" s="135">
        <f>IF(ISNUMBER('将来負担比率（分子）の構造'!K$52), IF('将来負担比率（分子）の構造'!K$52 &lt; 0, 0, '将来負担比率（分子）の構造'!K$52), NA())</f>
        <v>18955</v>
      </c>
      <c r="J67" s="135" t="e">
        <f>NA()</f>
        <v>#N/A</v>
      </c>
      <c r="K67" s="135" t="e">
        <f>NA()</f>
        <v>#N/A</v>
      </c>
      <c r="L67" s="135">
        <f>IF(ISNUMBER('将来負担比率（分子）の構造'!L$52), IF('将来負担比率（分子）の構造'!L$52 &lt; 0, 0, '将来負担比率（分子）の構造'!L$52), NA())</f>
        <v>20840</v>
      </c>
      <c r="M67" s="135" t="e">
        <f>NA()</f>
        <v>#N/A</v>
      </c>
      <c r="N67" s="135" t="e">
        <f>NA()</f>
        <v>#N/A</v>
      </c>
      <c r="O67" s="135">
        <f>IF(ISNUMBER('将来負担比率（分子）の構造'!M$52), IF('将来負担比率（分子）の構造'!M$52 &lt; 0, 0, '将来負担比率（分子）の構造'!M$52), NA())</f>
        <v>20189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204</v>
      </c>
      <c r="C5" s="610"/>
      <c r="D5" s="610"/>
      <c r="E5" s="610"/>
      <c r="F5" s="610"/>
      <c r="G5" s="610"/>
      <c r="H5" s="610"/>
      <c r="I5" s="610"/>
      <c r="J5" s="610"/>
      <c r="K5" s="610"/>
      <c r="L5" s="610"/>
      <c r="M5" s="610"/>
      <c r="N5" s="610"/>
      <c r="O5" s="610"/>
      <c r="P5" s="610"/>
      <c r="Q5" s="611"/>
      <c r="R5" s="612">
        <v>21319326</v>
      </c>
      <c r="S5" s="613"/>
      <c r="T5" s="613"/>
      <c r="U5" s="613"/>
      <c r="V5" s="613"/>
      <c r="W5" s="613"/>
      <c r="X5" s="613"/>
      <c r="Y5" s="614"/>
      <c r="Z5" s="615">
        <v>33.9</v>
      </c>
      <c r="AA5" s="615"/>
      <c r="AB5" s="615"/>
      <c r="AC5" s="615"/>
      <c r="AD5" s="616">
        <v>19429441</v>
      </c>
      <c r="AE5" s="616"/>
      <c r="AF5" s="616"/>
      <c r="AG5" s="616"/>
      <c r="AH5" s="616"/>
      <c r="AI5" s="616"/>
      <c r="AJ5" s="616"/>
      <c r="AK5" s="616"/>
      <c r="AL5" s="617">
        <v>65.3</v>
      </c>
      <c r="AM5" s="618"/>
      <c r="AN5" s="618"/>
      <c r="AO5" s="619"/>
      <c r="AP5" s="609" t="s">
        <v>205</v>
      </c>
      <c r="AQ5" s="610"/>
      <c r="AR5" s="610"/>
      <c r="AS5" s="610"/>
      <c r="AT5" s="610"/>
      <c r="AU5" s="610"/>
      <c r="AV5" s="610"/>
      <c r="AW5" s="610"/>
      <c r="AX5" s="610"/>
      <c r="AY5" s="610"/>
      <c r="AZ5" s="610"/>
      <c r="BA5" s="610"/>
      <c r="BB5" s="610"/>
      <c r="BC5" s="610"/>
      <c r="BD5" s="610"/>
      <c r="BE5" s="610"/>
      <c r="BF5" s="611"/>
      <c r="BG5" s="623">
        <v>18682613</v>
      </c>
      <c r="BH5" s="624"/>
      <c r="BI5" s="624"/>
      <c r="BJ5" s="624"/>
      <c r="BK5" s="624"/>
      <c r="BL5" s="624"/>
      <c r="BM5" s="624"/>
      <c r="BN5" s="625"/>
      <c r="BO5" s="626">
        <v>87.6</v>
      </c>
      <c r="BP5" s="626"/>
      <c r="BQ5" s="626"/>
      <c r="BR5" s="626"/>
      <c r="BS5" s="627">
        <v>252896</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x14ac:dyDescent="0.15">
      <c r="B6" s="620" t="s">
        <v>209</v>
      </c>
      <c r="C6" s="621"/>
      <c r="D6" s="621"/>
      <c r="E6" s="621"/>
      <c r="F6" s="621"/>
      <c r="G6" s="621"/>
      <c r="H6" s="621"/>
      <c r="I6" s="621"/>
      <c r="J6" s="621"/>
      <c r="K6" s="621"/>
      <c r="L6" s="621"/>
      <c r="M6" s="621"/>
      <c r="N6" s="621"/>
      <c r="O6" s="621"/>
      <c r="P6" s="621"/>
      <c r="Q6" s="622"/>
      <c r="R6" s="623">
        <v>215374</v>
      </c>
      <c r="S6" s="624"/>
      <c r="T6" s="624"/>
      <c r="U6" s="624"/>
      <c r="V6" s="624"/>
      <c r="W6" s="624"/>
      <c r="X6" s="624"/>
      <c r="Y6" s="625"/>
      <c r="Z6" s="626">
        <v>0.3</v>
      </c>
      <c r="AA6" s="626"/>
      <c r="AB6" s="626"/>
      <c r="AC6" s="626"/>
      <c r="AD6" s="627">
        <v>215374</v>
      </c>
      <c r="AE6" s="627"/>
      <c r="AF6" s="627"/>
      <c r="AG6" s="627"/>
      <c r="AH6" s="627"/>
      <c r="AI6" s="627"/>
      <c r="AJ6" s="627"/>
      <c r="AK6" s="627"/>
      <c r="AL6" s="628">
        <v>0.7</v>
      </c>
      <c r="AM6" s="629"/>
      <c r="AN6" s="629"/>
      <c r="AO6" s="630"/>
      <c r="AP6" s="620" t="s">
        <v>210</v>
      </c>
      <c r="AQ6" s="621"/>
      <c r="AR6" s="621"/>
      <c r="AS6" s="621"/>
      <c r="AT6" s="621"/>
      <c r="AU6" s="621"/>
      <c r="AV6" s="621"/>
      <c r="AW6" s="621"/>
      <c r="AX6" s="621"/>
      <c r="AY6" s="621"/>
      <c r="AZ6" s="621"/>
      <c r="BA6" s="621"/>
      <c r="BB6" s="621"/>
      <c r="BC6" s="621"/>
      <c r="BD6" s="621"/>
      <c r="BE6" s="621"/>
      <c r="BF6" s="622"/>
      <c r="BG6" s="623">
        <v>18682613</v>
      </c>
      <c r="BH6" s="624"/>
      <c r="BI6" s="624"/>
      <c r="BJ6" s="624"/>
      <c r="BK6" s="624"/>
      <c r="BL6" s="624"/>
      <c r="BM6" s="624"/>
      <c r="BN6" s="625"/>
      <c r="BO6" s="626">
        <v>87.6</v>
      </c>
      <c r="BP6" s="626"/>
      <c r="BQ6" s="626"/>
      <c r="BR6" s="626"/>
      <c r="BS6" s="627">
        <v>252896</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411277</v>
      </c>
      <c r="CS6" s="624"/>
      <c r="CT6" s="624"/>
      <c r="CU6" s="624"/>
      <c r="CV6" s="624"/>
      <c r="CW6" s="624"/>
      <c r="CX6" s="624"/>
      <c r="CY6" s="625"/>
      <c r="CZ6" s="626">
        <v>0.7</v>
      </c>
      <c r="DA6" s="626"/>
      <c r="DB6" s="626"/>
      <c r="DC6" s="626"/>
      <c r="DD6" s="632" t="s">
        <v>212</v>
      </c>
      <c r="DE6" s="624"/>
      <c r="DF6" s="624"/>
      <c r="DG6" s="624"/>
      <c r="DH6" s="624"/>
      <c r="DI6" s="624"/>
      <c r="DJ6" s="624"/>
      <c r="DK6" s="624"/>
      <c r="DL6" s="624"/>
      <c r="DM6" s="624"/>
      <c r="DN6" s="624"/>
      <c r="DO6" s="624"/>
      <c r="DP6" s="625"/>
      <c r="DQ6" s="632">
        <v>411277</v>
      </c>
      <c r="DR6" s="624"/>
      <c r="DS6" s="624"/>
      <c r="DT6" s="624"/>
      <c r="DU6" s="624"/>
      <c r="DV6" s="624"/>
      <c r="DW6" s="624"/>
      <c r="DX6" s="624"/>
      <c r="DY6" s="624"/>
      <c r="DZ6" s="624"/>
      <c r="EA6" s="624"/>
      <c r="EB6" s="624"/>
      <c r="EC6" s="633"/>
    </row>
    <row r="7" spans="2:143" ht="11.25" customHeight="1" x14ac:dyDescent="0.15">
      <c r="B7" s="620" t="s">
        <v>213</v>
      </c>
      <c r="C7" s="621"/>
      <c r="D7" s="621"/>
      <c r="E7" s="621"/>
      <c r="F7" s="621"/>
      <c r="G7" s="621"/>
      <c r="H7" s="621"/>
      <c r="I7" s="621"/>
      <c r="J7" s="621"/>
      <c r="K7" s="621"/>
      <c r="L7" s="621"/>
      <c r="M7" s="621"/>
      <c r="N7" s="621"/>
      <c r="O7" s="621"/>
      <c r="P7" s="621"/>
      <c r="Q7" s="622"/>
      <c r="R7" s="623">
        <v>57246</v>
      </c>
      <c r="S7" s="624"/>
      <c r="T7" s="624"/>
      <c r="U7" s="624"/>
      <c r="V7" s="624"/>
      <c r="W7" s="624"/>
      <c r="X7" s="624"/>
      <c r="Y7" s="625"/>
      <c r="Z7" s="626">
        <v>0.1</v>
      </c>
      <c r="AA7" s="626"/>
      <c r="AB7" s="626"/>
      <c r="AC7" s="626"/>
      <c r="AD7" s="627">
        <v>57246</v>
      </c>
      <c r="AE7" s="627"/>
      <c r="AF7" s="627"/>
      <c r="AG7" s="627"/>
      <c r="AH7" s="627"/>
      <c r="AI7" s="627"/>
      <c r="AJ7" s="627"/>
      <c r="AK7" s="627"/>
      <c r="AL7" s="628">
        <v>0.2</v>
      </c>
      <c r="AM7" s="629"/>
      <c r="AN7" s="629"/>
      <c r="AO7" s="630"/>
      <c r="AP7" s="620" t="s">
        <v>214</v>
      </c>
      <c r="AQ7" s="621"/>
      <c r="AR7" s="621"/>
      <c r="AS7" s="621"/>
      <c r="AT7" s="621"/>
      <c r="AU7" s="621"/>
      <c r="AV7" s="621"/>
      <c r="AW7" s="621"/>
      <c r="AX7" s="621"/>
      <c r="AY7" s="621"/>
      <c r="AZ7" s="621"/>
      <c r="BA7" s="621"/>
      <c r="BB7" s="621"/>
      <c r="BC7" s="621"/>
      <c r="BD7" s="621"/>
      <c r="BE7" s="621"/>
      <c r="BF7" s="622"/>
      <c r="BG7" s="623">
        <v>8212820</v>
      </c>
      <c r="BH7" s="624"/>
      <c r="BI7" s="624"/>
      <c r="BJ7" s="624"/>
      <c r="BK7" s="624"/>
      <c r="BL7" s="624"/>
      <c r="BM7" s="624"/>
      <c r="BN7" s="625"/>
      <c r="BO7" s="626">
        <v>38.5</v>
      </c>
      <c r="BP7" s="626"/>
      <c r="BQ7" s="626"/>
      <c r="BR7" s="626"/>
      <c r="BS7" s="627">
        <v>252896</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5291295</v>
      </c>
      <c r="CS7" s="624"/>
      <c r="CT7" s="624"/>
      <c r="CU7" s="624"/>
      <c r="CV7" s="624"/>
      <c r="CW7" s="624"/>
      <c r="CX7" s="624"/>
      <c r="CY7" s="625"/>
      <c r="CZ7" s="626">
        <v>8.6999999999999993</v>
      </c>
      <c r="DA7" s="626"/>
      <c r="DB7" s="626"/>
      <c r="DC7" s="626"/>
      <c r="DD7" s="632">
        <v>441735</v>
      </c>
      <c r="DE7" s="624"/>
      <c r="DF7" s="624"/>
      <c r="DG7" s="624"/>
      <c r="DH7" s="624"/>
      <c r="DI7" s="624"/>
      <c r="DJ7" s="624"/>
      <c r="DK7" s="624"/>
      <c r="DL7" s="624"/>
      <c r="DM7" s="624"/>
      <c r="DN7" s="624"/>
      <c r="DO7" s="624"/>
      <c r="DP7" s="625"/>
      <c r="DQ7" s="632">
        <v>4285216</v>
      </c>
      <c r="DR7" s="624"/>
      <c r="DS7" s="624"/>
      <c r="DT7" s="624"/>
      <c r="DU7" s="624"/>
      <c r="DV7" s="624"/>
      <c r="DW7" s="624"/>
      <c r="DX7" s="624"/>
      <c r="DY7" s="624"/>
      <c r="DZ7" s="624"/>
      <c r="EA7" s="624"/>
      <c r="EB7" s="624"/>
      <c r="EC7" s="633"/>
    </row>
    <row r="8" spans="2:143" ht="11.25" customHeight="1" x14ac:dyDescent="0.15">
      <c r="B8" s="620" t="s">
        <v>216</v>
      </c>
      <c r="C8" s="621"/>
      <c r="D8" s="621"/>
      <c r="E8" s="621"/>
      <c r="F8" s="621"/>
      <c r="G8" s="621"/>
      <c r="H8" s="621"/>
      <c r="I8" s="621"/>
      <c r="J8" s="621"/>
      <c r="K8" s="621"/>
      <c r="L8" s="621"/>
      <c r="M8" s="621"/>
      <c r="N8" s="621"/>
      <c r="O8" s="621"/>
      <c r="P8" s="621"/>
      <c r="Q8" s="622"/>
      <c r="R8" s="623">
        <v>134581</v>
      </c>
      <c r="S8" s="624"/>
      <c r="T8" s="624"/>
      <c r="U8" s="624"/>
      <c r="V8" s="624"/>
      <c r="W8" s="624"/>
      <c r="X8" s="624"/>
      <c r="Y8" s="625"/>
      <c r="Z8" s="626">
        <v>0.2</v>
      </c>
      <c r="AA8" s="626"/>
      <c r="AB8" s="626"/>
      <c r="AC8" s="626"/>
      <c r="AD8" s="627">
        <v>134581</v>
      </c>
      <c r="AE8" s="627"/>
      <c r="AF8" s="627"/>
      <c r="AG8" s="627"/>
      <c r="AH8" s="627"/>
      <c r="AI8" s="627"/>
      <c r="AJ8" s="627"/>
      <c r="AK8" s="627"/>
      <c r="AL8" s="628">
        <v>0.5</v>
      </c>
      <c r="AM8" s="629"/>
      <c r="AN8" s="629"/>
      <c r="AO8" s="630"/>
      <c r="AP8" s="620" t="s">
        <v>217</v>
      </c>
      <c r="AQ8" s="621"/>
      <c r="AR8" s="621"/>
      <c r="AS8" s="621"/>
      <c r="AT8" s="621"/>
      <c r="AU8" s="621"/>
      <c r="AV8" s="621"/>
      <c r="AW8" s="621"/>
      <c r="AX8" s="621"/>
      <c r="AY8" s="621"/>
      <c r="AZ8" s="621"/>
      <c r="BA8" s="621"/>
      <c r="BB8" s="621"/>
      <c r="BC8" s="621"/>
      <c r="BD8" s="621"/>
      <c r="BE8" s="621"/>
      <c r="BF8" s="622"/>
      <c r="BG8" s="623">
        <v>216404</v>
      </c>
      <c r="BH8" s="624"/>
      <c r="BI8" s="624"/>
      <c r="BJ8" s="624"/>
      <c r="BK8" s="624"/>
      <c r="BL8" s="624"/>
      <c r="BM8" s="624"/>
      <c r="BN8" s="625"/>
      <c r="BO8" s="626">
        <v>1</v>
      </c>
      <c r="BP8" s="626"/>
      <c r="BQ8" s="626"/>
      <c r="BR8" s="626"/>
      <c r="BS8" s="632" t="s">
        <v>109</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31294206</v>
      </c>
      <c r="CS8" s="624"/>
      <c r="CT8" s="624"/>
      <c r="CU8" s="624"/>
      <c r="CV8" s="624"/>
      <c r="CW8" s="624"/>
      <c r="CX8" s="624"/>
      <c r="CY8" s="625"/>
      <c r="CZ8" s="626">
        <v>51.5</v>
      </c>
      <c r="DA8" s="626"/>
      <c r="DB8" s="626"/>
      <c r="DC8" s="626"/>
      <c r="DD8" s="632">
        <v>713015</v>
      </c>
      <c r="DE8" s="624"/>
      <c r="DF8" s="624"/>
      <c r="DG8" s="624"/>
      <c r="DH8" s="624"/>
      <c r="DI8" s="624"/>
      <c r="DJ8" s="624"/>
      <c r="DK8" s="624"/>
      <c r="DL8" s="624"/>
      <c r="DM8" s="624"/>
      <c r="DN8" s="624"/>
      <c r="DO8" s="624"/>
      <c r="DP8" s="625"/>
      <c r="DQ8" s="632">
        <v>13579967</v>
      </c>
      <c r="DR8" s="624"/>
      <c r="DS8" s="624"/>
      <c r="DT8" s="624"/>
      <c r="DU8" s="624"/>
      <c r="DV8" s="624"/>
      <c r="DW8" s="624"/>
      <c r="DX8" s="624"/>
      <c r="DY8" s="624"/>
      <c r="DZ8" s="624"/>
      <c r="EA8" s="624"/>
      <c r="EB8" s="624"/>
      <c r="EC8" s="633"/>
    </row>
    <row r="9" spans="2:143" ht="11.25" customHeight="1" x14ac:dyDescent="0.15">
      <c r="B9" s="620" t="s">
        <v>219</v>
      </c>
      <c r="C9" s="621"/>
      <c r="D9" s="621"/>
      <c r="E9" s="621"/>
      <c r="F9" s="621"/>
      <c r="G9" s="621"/>
      <c r="H9" s="621"/>
      <c r="I9" s="621"/>
      <c r="J9" s="621"/>
      <c r="K9" s="621"/>
      <c r="L9" s="621"/>
      <c r="M9" s="621"/>
      <c r="N9" s="621"/>
      <c r="O9" s="621"/>
      <c r="P9" s="621"/>
      <c r="Q9" s="622"/>
      <c r="R9" s="623">
        <v>147831</v>
      </c>
      <c r="S9" s="624"/>
      <c r="T9" s="624"/>
      <c r="U9" s="624"/>
      <c r="V9" s="624"/>
      <c r="W9" s="624"/>
      <c r="X9" s="624"/>
      <c r="Y9" s="625"/>
      <c r="Z9" s="626">
        <v>0.2</v>
      </c>
      <c r="AA9" s="626"/>
      <c r="AB9" s="626"/>
      <c r="AC9" s="626"/>
      <c r="AD9" s="627">
        <v>147831</v>
      </c>
      <c r="AE9" s="627"/>
      <c r="AF9" s="627"/>
      <c r="AG9" s="627"/>
      <c r="AH9" s="627"/>
      <c r="AI9" s="627"/>
      <c r="AJ9" s="627"/>
      <c r="AK9" s="627"/>
      <c r="AL9" s="628">
        <v>0.5</v>
      </c>
      <c r="AM9" s="629"/>
      <c r="AN9" s="629"/>
      <c r="AO9" s="630"/>
      <c r="AP9" s="620" t="s">
        <v>220</v>
      </c>
      <c r="AQ9" s="621"/>
      <c r="AR9" s="621"/>
      <c r="AS9" s="621"/>
      <c r="AT9" s="621"/>
      <c r="AU9" s="621"/>
      <c r="AV9" s="621"/>
      <c r="AW9" s="621"/>
      <c r="AX9" s="621"/>
      <c r="AY9" s="621"/>
      <c r="AZ9" s="621"/>
      <c r="BA9" s="621"/>
      <c r="BB9" s="621"/>
      <c r="BC9" s="621"/>
      <c r="BD9" s="621"/>
      <c r="BE9" s="621"/>
      <c r="BF9" s="622"/>
      <c r="BG9" s="623">
        <v>6542084</v>
      </c>
      <c r="BH9" s="624"/>
      <c r="BI9" s="624"/>
      <c r="BJ9" s="624"/>
      <c r="BK9" s="624"/>
      <c r="BL9" s="624"/>
      <c r="BM9" s="624"/>
      <c r="BN9" s="625"/>
      <c r="BO9" s="626">
        <v>30.7</v>
      </c>
      <c r="BP9" s="626"/>
      <c r="BQ9" s="626"/>
      <c r="BR9" s="626"/>
      <c r="BS9" s="632" t="s">
        <v>109</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3892605</v>
      </c>
      <c r="CS9" s="624"/>
      <c r="CT9" s="624"/>
      <c r="CU9" s="624"/>
      <c r="CV9" s="624"/>
      <c r="CW9" s="624"/>
      <c r="CX9" s="624"/>
      <c r="CY9" s="625"/>
      <c r="CZ9" s="626">
        <v>6.4</v>
      </c>
      <c r="DA9" s="626"/>
      <c r="DB9" s="626"/>
      <c r="DC9" s="626"/>
      <c r="DD9" s="632">
        <v>68191</v>
      </c>
      <c r="DE9" s="624"/>
      <c r="DF9" s="624"/>
      <c r="DG9" s="624"/>
      <c r="DH9" s="624"/>
      <c r="DI9" s="624"/>
      <c r="DJ9" s="624"/>
      <c r="DK9" s="624"/>
      <c r="DL9" s="624"/>
      <c r="DM9" s="624"/>
      <c r="DN9" s="624"/>
      <c r="DO9" s="624"/>
      <c r="DP9" s="625"/>
      <c r="DQ9" s="632">
        <v>2410686</v>
      </c>
      <c r="DR9" s="624"/>
      <c r="DS9" s="624"/>
      <c r="DT9" s="624"/>
      <c r="DU9" s="624"/>
      <c r="DV9" s="624"/>
      <c r="DW9" s="624"/>
      <c r="DX9" s="624"/>
      <c r="DY9" s="624"/>
      <c r="DZ9" s="624"/>
      <c r="EA9" s="624"/>
      <c r="EB9" s="624"/>
      <c r="EC9" s="633"/>
    </row>
    <row r="10" spans="2:143" ht="11.25" customHeight="1" x14ac:dyDescent="0.15">
      <c r="B10" s="620" t="s">
        <v>222</v>
      </c>
      <c r="C10" s="621"/>
      <c r="D10" s="621"/>
      <c r="E10" s="621"/>
      <c r="F10" s="621"/>
      <c r="G10" s="621"/>
      <c r="H10" s="621"/>
      <c r="I10" s="621"/>
      <c r="J10" s="621"/>
      <c r="K10" s="621"/>
      <c r="L10" s="621"/>
      <c r="M10" s="621"/>
      <c r="N10" s="621"/>
      <c r="O10" s="621"/>
      <c r="P10" s="621"/>
      <c r="Q10" s="622"/>
      <c r="R10" s="623">
        <v>2937275</v>
      </c>
      <c r="S10" s="624"/>
      <c r="T10" s="624"/>
      <c r="U10" s="624"/>
      <c r="V10" s="624"/>
      <c r="W10" s="624"/>
      <c r="X10" s="624"/>
      <c r="Y10" s="625"/>
      <c r="Z10" s="626">
        <v>4.7</v>
      </c>
      <c r="AA10" s="626"/>
      <c r="AB10" s="626"/>
      <c r="AC10" s="626"/>
      <c r="AD10" s="627">
        <v>2937275</v>
      </c>
      <c r="AE10" s="627"/>
      <c r="AF10" s="627"/>
      <c r="AG10" s="627"/>
      <c r="AH10" s="627"/>
      <c r="AI10" s="627"/>
      <c r="AJ10" s="627"/>
      <c r="AK10" s="627"/>
      <c r="AL10" s="628">
        <v>9.9</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469148</v>
      </c>
      <c r="BH10" s="624"/>
      <c r="BI10" s="624"/>
      <c r="BJ10" s="624"/>
      <c r="BK10" s="624"/>
      <c r="BL10" s="624"/>
      <c r="BM10" s="624"/>
      <c r="BN10" s="625"/>
      <c r="BO10" s="626">
        <v>2.2000000000000002</v>
      </c>
      <c r="BP10" s="626"/>
      <c r="BQ10" s="626"/>
      <c r="BR10" s="626"/>
      <c r="BS10" s="632">
        <v>79219</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22304</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20430</v>
      </c>
      <c r="DR10" s="624"/>
      <c r="DS10" s="624"/>
      <c r="DT10" s="624"/>
      <c r="DU10" s="624"/>
      <c r="DV10" s="624"/>
      <c r="DW10" s="624"/>
      <c r="DX10" s="624"/>
      <c r="DY10" s="624"/>
      <c r="DZ10" s="624"/>
      <c r="EA10" s="624"/>
      <c r="EB10" s="624"/>
      <c r="EC10" s="633"/>
    </row>
    <row r="11" spans="2:143" ht="11.25" customHeight="1" x14ac:dyDescent="0.15">
      <c r="B11" s="620" t="s">
        <v>225</v>
      </c>
      <c r="C11" s="621"/>
      <c r="D11" s="621"/>
      <c r="E11" s="621"/>
      <c r="F11" s="621"/>
      <c r="G11" s="621"/>
      <c r="H11" s="621"/>
      <c r="I11" s="621"/>
      <c r="J11" s="621"/>
      <c r="K11" s="621"/>
      <c r="L11" s="621"/>
      <c r="M11" s="621"/>
      <c r="N11" s="621"/>
      <c r="O11" s="621"/>
      <c r="P11" s="621"/>
      <c r="Q11" s="622"/>
      <c r="R11" s="623" t="s">
        <v>109</v>
      </c>
      <c r="S11" s="624"/>
      <c r="T11" s="624"/>
      <c r="U11" s="624"/>
      <c r="V11" s="624"/>
      <c r="W11" s="624"/>
      <c r="X11" s="624"/>
      <c r="Y11" s="625"/>
      <c r="Z11" s="626" t="s">
        <v>109</v>
      </c>
      <c r="AA11" s="626"/>
      <c r="AB11" s="626"/>
      <c r="AC11" s="626"/>
      <c r="AD11" s="627" t="s">
        <v>109</v>
      </c>
      <c r="AE11" s="627"/>
      <c r="AF11" s="627"/>
      <c r="AG11" s="627"/>
      <c r="AH11" s="627"/>
      <c r="AI11" s="627"/>
      <c r="AJ11" s="627"/>
      <c r="AK11" s="627"/>
      <c r="AL11" s="628" t="s">
        <v>109</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985184</v>
      </c>
      <c r="BH11" s="624"/>
      <c r="BI11" s="624"/>
      <c r="BJ11" s="624"/>
      <c r="BK11" s="624"/>
      <c r="BL11" s="624"/>
      <c r="BM11" s="624"/>
      <c r="BN11" s="625"/>
      <c r="BO11" s="626">
        <v>4.5999999999999996</v>
      </c>
      <c r="BP11" s="626"/>
      <c r="BQ11" s="626"/>
      <c r="BR11" s="626"/>
      <c r="BS11" s="632">
        <v>173677</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30450</v>
      </c>
      <c r="CS11" s="624"/>
      <c r="CT11" s="624"/>
      <c r="CU11" s="624"/>
      <c r="CV11" s="624"/>
      <c r="CW11" s="624"/>
      <c r="CX11" s="624"/>
      <c r="CY11" s="625"/>
      <c r="CZ11" s="626">
        <v>0.1</v>
      </c>
      <c r="DA11" s="626"/>
      <c r="DB11" s="626"/>
      <c r="DC11" s="626"/>
      <c r="DD11" s="632" t="s">
        <v>109</v>
      </c>
      <c r="DE11" s="624"/>
      <c r="DF11" s="624"/>
      <c r="DG11" s="624"/>
      <c r="DH11" s="624"/>
      <c r="DI11" s="624"/>
      <c r="DJ11" s="624"/>
      <c r="DK11" s="624"/>
      <c r="DL11" s="624"/>
      <c r="DM11" s="624"/>
      <c r="DN11" s="624"/>
      <c r="DO11" s="624"/>
      <c r="DP11" s="625"/>
      <c r="DQ11" s="632">
        <v>29385</v>
      </c>
      <c r="DR11" s="624"/>
      <c r="DS11" s="624"/>
      <c r="DT11" s="624"/>
      <c r="DU11" s="624"/>
      <c r="DV11" s="624"/>
      <c r="DW11" s="624"/>
      <c r="DX11" s="624"/>
      <c r="DY11" s="624"/>
      <c r="DZ11" s="624"/>
      <c r="EA11" s="624"/>
      <c r="EB11" s="624"/>
      <c r="EC11" s="633"/>
    </row>
    <row r="12" spans="2:143" ht="11.25" customHeight="1" x14ac:dyDescent="0.15">
      <c r="B12" s="620" t="s">
        <v>228</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9245279</v>
      </c>
      <c r="BH12" s="624"/>
      <c r="BI12" s="624"/>
      <c r="BJ12" s="624"/>
      <c r="BK12" s="624"/>
      <c r="BL12" s="624"/>
      <c r="BM12" s="624"/>
      <c r="BN12" s="625"/>
      <c r="BO12" s="626">
        <v>43.4</v>
      </c>
      <c r="BP12" s="626"/>
      <c r="BQ12" s="626"/>
      <c r="BR12" s="626"/>
      <c r="BS12" s="632" t="s">
        <v>109</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229057</v>
      </c>
      <c r="CS12" s="624"/>
      <c r="CT12" s="624"/>
      <c r="CU12" s="624"/>
      <c r="CV12" s="624"/>
      <c r="CW12" s="624"/>
      <c r="CX12" s="624"/>
      <c r="CY12" s="625"/>
      <c r="CZ12" s="626">
        <v>0.4</v>
      </c>
      <c r="DA12" s="626"/>
      <c r="DB12" s="626"/>
      <c r="DC12" s="626"/>
      <c r="DD12" s="632" t="s">
        <v>109</v>
      </c>
      <c r="DE12" s="624"/>
      <c r="DF12" s="624"/>
      <c r="DG12" s="624"/>
      <c r="DH12" s="624"/>
      <c r="DI12" s="624"/>
      <c r="DJ12" s="624"/>
      <c r="DK12" s="624"/>
      <c r="DL12" s="624"/>
      <c r="DM12" s="624"/>
      <c r="DN12" s="624"/>
      <c r="DO12" s="624"/>
      <c r="DP12" s="625"/>
      <c r="DQ12" s="632">
        <v>224913</v>
      </c>
      <c r="DR12" s="624"/>
      <c r="DS12" s="624"/>
      <c r="DT12" s="624"/>
      <c r="DU12" s="624"/>
      <c r="DV12" s="624"/>
      <c r="DW12" s="624"/>
      <c r="DX12" s="624"/>
      <c r="DY12" s="624"/>
      <c r="DZ12" s="624"/>
      <c r="EA12" s="624"/>
      <c r="EB12" s="624"/>
      <c r="EC12" s="633"/>
    </row>
    <row r="13" spans="2:143" ht="11.25" customHeight="1" x14ac:dyDescent="0.15">
      <c r="B13" s="620" t="s">
        <v>231</v>
      </c>
      <c r="C13" s="621"/>
      <c r="D13" s="621"/>
      <c r="E13" s="621"/>
      <c r="F13" s="621"/>
      <c r="G13" s="621"/>
      <c r="H13" s="621"/>
      <c r="I13" s="621"/>
      <c r="J13" s="621"/>
      <c r="K13" s="621"/>
      <c r="L13" s="621"/>
      <c r="M13" s="621"/>
      <c r="N13" s="621"/>
      <c r="O13" s="621"/>
      <c r="P13" s="621"/>
      <c r="Q13" s="622"/>
      <c r="R13" s="623">
        <v>78316</v>
      </c>
      <c r="S13" s="624"/>
      <c r="T13" s="624"/>
      <c r="U13" s="624"/>
      <c r="V13" s="624"/>
      <c r="W13" s="624"/>
      <c r="X13" s="624"/>
      <c r="Y13" s="625"/>
      <c r="Z13" s="626">
        <v>0.1</v>
      </c>
      <c r="AA13" s="626"/>
      <c r="AB13" s="626"/>
      <c r="AC13" s="626"/>
      <c r="AD13" s="627">
        <v>78316</v>
      </c>
      <c r="AE13" s="627"/>
      <c r="AF13" s="627"/>
      <c r="AG13" s="627"/>
      <c r="AH13" s="627"/>
      <c r="AI13" s="627"/>
      <c r="AJ13" s="627"/>
      <c r="AK13" s="627"/>
      <c r="AL13" s="628">
        <v>0.3</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9029353</v>
      </c>
      <c r="BH13" s="624"/>
      <c r="BI13" s="624"/>
      <c r="BJ13" s="624"/>
      <c r="BK13" s="624"/>
      <c r="BL13" s="624"/>
      <c r="BM13" s="624"/>
      <c r="BN13" s="625"/>
      <c r="BO13" s="626">
        <v>42.4</v>
      </c>
      <c r="BP13" s="626"/>
      <c r="BQ13" s="626"/>
      <c r="BR13" s="626"/>
      <c r="BS13" s="632" t="s">
        <v>109</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3080094</v>
      </c>
      <c r="CS13" s="624"/>
      <c r="CT13" s="624"/>
      <c r="CU13" s="624"/>
      <c r="CV13" s="624"/>
      <c r="CW13" s="624"/>
      <c r="CX13" s="624"/>
      <c r="CY13" s="625"/>
      <c r="CZ13" s="626">
        <v>5.0999999999999996</v>
      </c>
      <c r="DA13" s="626"/>
      <c r="DB13" s="626"/>
      <c r="DC13" s="626"/>
      <c r="DD13" s="632">
        <v>336778</v>
      </c>
      <c r="DE13" s="624"/>
      <c r="DF13" s="624"/>
      <c r="DG13" s="624"/>
      <c r="DH13" s="624"/>
      <c r="DI13" s="624"/>
      <c r="DJ13" s="624"/>
      <c r="DK13" s="624"/>
      <c r="DL13" s="624"/>
      <c r="DM13" s="624"/>
      <c r="DN13" s="624"/>
      <c r="DO13" s="624"/>
      <c r="DP13" s="625"/>
      <c r="DQ13" s="632">
        <v>2527250</v>
      </c>
      <c r="DR13" s="624"/>
      <c r="DS13" s="624"/>
      <c r="DT13" s="624"/>
      <c r="DU13" s="624"/>
      <c r="DV13" s="624"/>
      <c r="DW13" s="624"/>
      <c r="DX13" s="624"/>
      <c r="DY13" s="624"/>
      <c r="DZ13" s="624"/>
      <c r="EA13" s="624"/>
      <c r="EB13" s="624"/>
      <c r="EC13" s="633"/>
    </row>
    <row r="14" spans="2:143" ht="11.25" customHeight="1" x14ac:dyDescent="0.15">
      <c r="B14" s="620" t="s">
        <v>234</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116883</v>
      </c>
      <c r="BH14" s="624"/>
      <c r="BI14" s="624"/>
      <c r="BJ14" s="624"/>
      <c r="BK14" s="624"/>
      <c r="BL14" s="624"/>
      <c r="BM14" s="624"/>
      <c r="BN14" s="625"/>
      <c r="BO14" s="626">
        <v>0.5</v>
      </c>
      <c r="BP14" s="626"/>
      <c r="BQ14" s="626"/>
      <c r="BR14" s="626"/>
      <c r="BS14" s="632" t="s">
        <v>109</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1977674</v>
      </c>
      <c r="CS14" s="624"/>
      <c r="CT14" s="624"/>
      <c r="CU14" s="624"/>
      <c r="CV14" s="624"/>
      <c r="CW14" s="624"/>
      <c r="CX14" s="624"/>
      <c r="CY14" s="625"/>
      <c r="CZ14" s="626">
        <v>3.3</v>
      </c>
      <c r="DA14" s="626"/>
      <c r="DB14" s="626"/>
      <c r="DC14" s="626"/>
      <c r="DD14" s="632">
        <v>3283</v>
      </c>
      <c r="DE14" s="624"/>
      <c r="DF14" s="624"/>
      <c r="DG14" s="624"/>
      <c r="DH14" s="624"/>
      <c r="DI14" s="624"/>
      <c r="DJ14" s="624"/>
      <c r="DK14" s="624"/>
      <c r="DL14" s="624"/>
      <c r="DM14" s="624"/>
      <c r="DN14" s="624"/>
      <c r="DO14" s="624"/>
      <c r="DP14" s="625"/>
      <c r="DQ14" s="632">
        <v>1970759</v>
      </c>
      <c r="DR14" s="624"/>
      <c r="DS14" s="624"/>
      <c r="DT14" s="624"/>
      <c r="DU14" s="624"/>
      <c r="DV14" s="624"/>
      <c r="DW14" s="624"/>
      <c r="DX14" s="624"/>
      <c r="DY14" s="624"/>
      <c r="DZ14" s="624"/>
      <c r="EA14" s="624"/>
      <c r="EB14" s="624"/>
      <c r="EC14" s="633"/>
    </row>
    <row r="15" spans="2:143" ht="11.25" customHeight="1" x14ac:dyDescent="0.15">
      <c r="B15" s="620" t="s">
        <v>237</v>
      </c>
      <c r="C15" s="621"/>
      <c r="D15" s="621"/>
      <c r="E15" s="621"/>
      <c r="F15" s="621"/>
      <c r="G15" s="621"/>
      <c r="H15" s="621"/>
      <c r="I15" s="621"/>
      <c r="J15" s="621"/>
      <c r="K15" s="621"/>
      <c r="L15" s="621"/>
      <c r="M15" s="621"/>
      <c r="N15" s="621"/>
      <c r="O15" s="621"/>
      <c r="P15" s="621"/>
      <c r="Q15" s="622"/>
      <c r="R15" s="623">
        <v>97490</v>
      </c>
      <c r="S15" s="624"/>
      <c r="T15" s="624"/>
      <c r="U15" s="624"/>
      <c r="V15" s="624"/>
      <c r="W15" s="624"/>
      <c r="X15" s="624"/>
      <c r="Y15" s="625"/>
      <c r="Z15" s="626">
        <v>0.2</v>
      </c>
      <c r="AA15" s="626"/>
      <c r="AB15" s="626"/>
      <c r="AC15" s="626"/>
      <c r="AD15" s="627">
        <v>97490</v>
      </c>
      <c r="AE15" s="627"/>
      <c r="AF15" s="627"/>
      <c r="AG15" s="627"/>
      <c r="AH15" s="627"/>
      <c r="AI15" s="627"/>
      <c r="AJ15" s="627"/>
      <c r="AK15" s="627"/>
      <c r="AL15" s="628">
        <v>0.3</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1107631</v>
      </c>
      <c r="BH15" s="624"/>
      <c r="BI15" s="624"/>
      <c r="BJ15" s="624"/>
      <c r="BK15" s="624"/>
      <c r="BL15" s="624"/>
      <c r="BM15" s="624"/>
      <c r="BN15" s="625"/>
      <c r="BO15" s="626">
        <v>5.2</v>
      </c>
      <c r="BP15" s="626"/>
      <c r="BQ15" s="626"/>
      <c r="BR15" s="626"/>
      <c r="BS15" s="632" t="s">
        <v>109</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9246992</v>
      </c>
      <c r="CS15" s="624"/>
      <c r="CT15" s="624"/>
      <c r="CU15" s="624"/>
      <c r="CV15" s="624"/>
      <c r="CW15" s="624"/>
      <c r="CX15" s="624"/>
      <c r="CY15" s="625"/>
      <c r="CZ15" s="626">
        <v>15.2</v>
      </c>
      <c r="DA15" s="626"/>
      <c r="DB15" s="626"/>
      <c r="DC15" s="626"/>
      <c r="DD15" s="632">
        <v>5389585</v>
      </c>
      <c r="DE15" s="624"/>
      <c r="DF15" s="624"/>
      <c r="DG15" s="624"/>
      <c r="DH15" s="624"/>
      <c r="DI15" s="624"/>
      <c r="DJ15" s="624"/>
      <c r="DK15" s="624"/>
      <c r="DL15" s="624"/>
      <c r="DM15" s="624"/>
      <c r="DN15" s="624"/>
      <c r="DO15" s="624"/>
      <c r="DP15" s="625"/>
      <c r="DQ15" s="632">
        <v>4070185</v>
      </c>
      <c r="DR15" s="624"/>
      <c r="DS15" s="624"/>
      <c r="DT15" s="624"/>
      <c r="DU15" s="624"/>
      <c r="DV15" s="624"/>
      <c r="DW15" s="624"/>
      <c r="DX15" s="624"/>
      <c r="DY15" s="624"/>
      <c r="DZ15" s="624"/>
      <c r="EA15" s="624"/>
      <c r="EB15" s="624"/>
      <c r="EC15" s="633"/>
    </row>
    <row r="16" spans="2:143" ht="11.25" customHeight="1" x14ac:dyDescent="0.15">
      <c r="B16" s="620" t="s">
        <v>240</v>
      </c>
      <c r="C16" s="621"/>
      <c r="D16" s="621"/>
      <c r="E16" s="621"/>
      <c r="F16" s="621"/>
      <c r="G16" s="621"/>
      <c r="H16" s="621"/>
      <c r="I16" s="621"/>
      <c r="J16" s="621"/>
      <c r="K16" s="621"/>
      <c r="L16" s="621"/>
      <c r="M16" s="621"/>
      <c r="N16" s="621"/>
      <c r="O16" s="621"/>
      <c r="P16" s="621"/>
      <c r="Q16" s="622"/>
      <c r="R16" s="623">
        <v>6978918</v>
      </c>
      <c r="S16" s="624"/>
      <c r="T16" s="624"/>
      <c r="U16" s="624"/>
      <c r="V16" s="624"/>
      <c r="W16" s="624"/>
      <c r="X16" s="624"/>
      <c r="Y16" s="625"/>
      <c r="Z16" s="626">
        <v>11.1</v>
      </c>
      <c r="AA16" s="626"/>
      <c r="AB16" s="626"/>
      <c r="AC16" s="626"/>
      <c r="AD16" s="627">
        <v>6296888</v>
      </c>
      <c r="AE16" s="627"/>
      <c r="AF16" s="627"/>
      <c r="AG16" s="627"/>
      <c r="AH16" s="627"/>
      <c r="AI16" s="627"/>
      <c r="AJ16" s="627"/>
      <c r="AK16" s="627"/>
      <c r="AL16" s="628">
        <v>21.2</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243</v>
      </c>
      <c r="C17" s="621"/>
      <c r="D17" s="621"/>
      <c r="E17" s="621"/>
      <c r="F17" s="621"/>
      <c r="G17" s="621"/>
      <c r="H17" s="621"/>
      <c r="I17" s="621"/>
      <c r="J17" s="621"/>
      <c r="K17" s="621"/>
      <c r="L17" s="621"/>
      <c r="M17" s="621"/>
      <c r="N17" s="621"/>
      <c r="O17" s="621"/>
      <c r="P17" s="621"/>
      <c r="Q17" s="622"/>
      <c r="R17" s="623">
        <v>6296888</v>
      </c>
      <c r="S17" s="624"/>
      <c r="T17" s="624"/>
      <c r="U17" s="624"/>
      <c r="V17" s="624"/>
      <c r="W17" s="624"/>
      <c r="X17" s="624"/>
      <c r="Y17" s="625"/>
      <c r="Z17" s="626">
        <v>10</v>
      </c>
      <c r="AA17" s="626"/>
      <c r="AB17" s="626"/>
      <c r="AC17" s="626"/>
      <c r="AD17" s="627">
        <v>6296888</v>
      </c>
      <c r="AE17" s="627"/>
      <c r="AF17" s="627"/>
      <c r="AG17" s="627"/>
      <c r="AH17" s="627"/>
      <c r="AI17" s="627"/>
      <c r="AJ17" s="627"/>
      <c r="AK17" s="627"/>
      <c r="AL17" s="628">
        <v>21.2</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5342703</v>
      </c>
      <c r="CS17" s="624"/>
      <c r="CT17" s="624"/>
      <c r="CU17" s="624"/>
      <c r="CV17" s="624"/>
      <c r="CW17" s="624"/>
      <c r="CX17" s="624"/>
      <c r="CY17" s="625"/>
      <c r="CZ17" s="626">
        <v>8.8000000000000007</v>
      </c>
      <c r="DA17" s="626"/>
      <c r="DB17" s="626"/>
      <c r="DC17" s="626"/>
      <c r="DD17" s="632" t="s">
        <v>109</v>
      </c>
      <c r="DE17" s="624"/>
      <c r="DF17" s="624"/>
      <c r="DG17" s="624"/>
      <c r="DH17" s="624"/>
      <c r="DI17" s="624"/>
      <c r="DJ17" s="624"/>
      <c r="DK17" s="624"/>
      <c r="DL17" s="624"/>
      <c r="DM17" s="624"/>
      <c r="DN17" s="624"/>
      <c r="DO17" s="624"/>
      <c r="DP17" s="625"/>
      <c r="DQ17" s="632">
        <v>5319460</v>
      </c>
      <c r="DR17" s="624"/>
      <c r="DS17" s="624"/>
      <c r="DT17" s="624"/>
      <c r="DU17" s="624"/>
      <c r="DV17" s="624"/>
      <c r="DW17" s="624"/>
      <c r="DX17" s="624"/>
      <c r="DY17" s="624"/>
      <c r="DZ17" s="624"/>
      <c r="EA17" s="624"/>
      <c r="EB17" s="624"/>
      <c r="EC17" s="633"/>
    </row>
    <row r="18" spans="2:133" ht="11.25" customHeight="1" x14ac:dyDescent="0.15">
      <c r="B18" s="620" t="s">
        <v>246</v>
      </c>
      <c r="C18" s="621"/>
      <c r="D18" s="621"/>
      <c r="E18" s="621"/>
      <c r="F18" s="621"/>
      <c r="G18" s="621"/>
      <c r="H18" s="621"/>
      <c r="I18" s="621"/>
      <c r="J18" s="621"/>
      <c r="K18" s="621"/>
      <c r="L18" s="621"/>
      <c r="M18" s="621"/>
      <c r="N18" s="621"/>
      <c r="O18" s="621"/>
      <c r="P18" s="621"/>
      <c r="Q18" s="622"/>
      <c r="R18" s="623">
        <v>682029</v>
      </c>
      <c r="S18" s="624"/>
      <c r="T18" s="624"/>
      <c r="U18" s="624"/>
      <c r="V18" s="624"/>
      <c r="W18" s="624"/>
      <c r="X18" s="624"/>
      <c r="Y18" s="625"/>
      <c r="Z18" s="626">
        <v>1.1000000000000001</v>
      </c>
      <c r="AA18" s="626"/>
      <c r="AB18" s="626"/>
      <c r="AC18" s="626"/>
      <c r="AD18" s="627" t="s">
        <v>109</v>
      </c>
      <c r="AE18" s="627"/>
      <c r="AF18" s="627"/>
      <c r="AG18" s="627"/>
      <c r="AH18" s="627"/>
      <c r="AI18" s="627"/>
      <c r="AJ18" s="627"/>
      <c r="AK18" s="627"/>
      <c r="AL18" s="628" t="s">
        <v>109</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249</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v>2636713</v>
      </c>
      <c r="BH19" s="624"/>
      <c r="BI19" s="624"/>
      <c r="BJ19" s="624"/>
      <c r="BK19" s="624"/>
      <c r="BL19" s="624"/>
      <c r="BM19" s="624"/>
      <c r="BN19" s="625"/>
      <c r="BO19" s="626">
        <v>12.4</v>
      </c>
      <c r="BP19" s="626"/>
      <c r="BQ19" s="626"/>
      <c r="BR19" s="626"/>
      <c r="BS19" s="632" t="s">
        <v>109</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252</v>
      </c>
      <c r="C20" s="621"/>
      <c r="D20" s="621"/>
      <c r="E20" s="621"/>
      <c r="F20" s="621"/>
      <c r="G20" s="621"/>
      <c r="H20" s="621"/>
      <c r="I20" s="621"/>
      <c r="J20" s="621"/>
      <c r="K20" s="621"/>
      <c r="L20" s="621"/>
      <c r="M20" s="621"/>
      <c r="N20" s="621"/>
      <c r="O20" s="621"/>
      <c r="P20" s="621"/>
      <c r="Q20" s="622"/>
      <c r="R20" s="623">
        <v>31966357</v>
      </c>
      <c r="S20" s="624"/>
      <c r="T20" s="624"/>
      <c r="U20" s="624"/>
      <c r="V20" s="624"/>
      <c r="W20" s="624"/>
      <c r="X20" s="624"/>
      <c r="Y20" s="625"/>
      <c r="Z20" s="626">
        <v>50.8</v>
      </c>
      <c r="AA20" s="626"/>
      <c r="AB20" s="626"/>
      <c r="AC20" s="626"/>
      <c r="AD20" s="627">
        <v>29394442</v>
      </c>
      <c r="AE20" s="627"/>
      <c r="AF20" s="627"/>
      <c r="AG20" s="627"/>
      <c r="AH20" s="627"/>
      <c r="AI20" s="627"/>
      <c r="AJ20" s="627"/>
      <c r="AK20" s="627"/>
      <c r="AL20" s="628">
        <v>98.8</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v>2636713</v>
      </c>
      <c r="BH20" s="624"/>
      <c r="BI20" s="624"/>
      <c r="BJ20" s="624"/>
      <c r="BK20" s="624"/>
      <c r="BL20" s="624"/>
      <c r="BM20" s="624"/>
      <c r="BN20" s="625"/>
      <c r="BO20" s="626">
        <v>12.4</v>
      </c>
      <c r="BP20" s="626"/>
      <c r="BQ20" s="626"/>
      <c r="BR20" s="626"/>
      <c r="BS20" s="632" t="s">
        <v>109</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60818657</v>
      </c>
      <c r="CS20" s="624"/>
      <c r="CT20" s="624"/>
      <c r="CU20" s="624"/>
      <c r="CV20" s="624"/>
      <c r="CW20" s="624"/>
      <c r="CX20" s="624"/>
      <c r="CY20" s="625"/>
      <c r="CZ20" s="626">
        <v>100</v>
      </c>
      <c r="DA20" s="626"/>
      <c r="DB20" s="626"/>
      <c r="DC20" s="626"/>
      <c r="DD20" s="632">
        <v>6952587</v>
      </c>
      <c r="DE20" s="624"/>
      <c r="DF20" s="624"/>
      <c r="DG20" s="624"/>
      <c r="DH20" s="624"/>
      <c r="DI20" s="624"/>
      <c r="DJ20" s="624"/>
      <c r="DK20" s="624"/>
      <c r="DL20" s="624"/>
      <c r="DM20" s="624"/>
      <c r="DN20" s="624"/>
      <c r="DO20" s="624"/>
      <c r="DP20" s="625"/>
      <c r="DQ20" s="632">
        <v>34849528</v>
      </c>
      <c r="DR20" s="624"/>
      <c r="DS20" s="624"/>
      <c r="DT20" s="624"/>
      <c r="DU20" s="624"/>
      <c r="DV20" s="624"/>
      <c r="DW20" s="624"/>
      <c r="DX20" s="624"/>
      <c r="DY20" s="624"/>
      <c r="DZ20" s="624"/>
      <c r="EA20" s="624"/>
      <c r="EB20" s="624"/>
      <c r="EC20" s="633"/>
    </row>
    <row r="21" spans="2:133" ht="11.25" customHeight="1" x14ac:dyDescent="0.15">
      <c r="B21" s="620" t="s">
        <v>255</v>
      </c>
      <c r="C21" s="621"/>
      <c r="D21" s="621"/>
      <c r="E21" s="621"/>
      <c r="F21" s="621"/>
      <c r="G21" s="621"/>
      <c r="H21" s="621"/>
      <c r="I21" s="621"/>
      <c r="J21" s="621"/>
      <c r="K21" s="621"/>
      <c r="L21" s="621"/>
      <c r="M21" s="621"/>
      <c r="N21" s="621"/>
      <c r="O21" s="621"/>
      <c r="P21" s="621"/>
      <c r="Q21" s="622"/>
      <c r="R21" s="623">
        <v>20148</v>
      </c>
      <c r="S21" s="624"/>
      <c r="T21" s="624"/>
      <c r="U21" s="624"/>
      <c r="V21" s="624"/>
      <c r="W21" s="624"/>
      <c r="X21" s="624"/>
      <c r="Y21" s="625"/>
      <c r="Z21" s="626">
        <v>0</v>
      </c>
      <c r="AA21" s="626"/>
      <c r="AB21" s="626"/>
      <c r="AC21" s="626"/>
      <c r="AD21" s="627">
        <v>20148</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257</v>
      </c>
      <c r="C22" s="621"/>
      <c r="D22" s="621"/>
      <c r="E22" s="621"/>
      <c r="F22" s="621"/>
      <c r="G22" s="621"/>
      <c r="H22" s="621"/>
      <c r="I22" s="621"/>
      <c r="J22" s="621"/>
      <c r="K22" s="621"/>
      <c r="L22" s="621"/>
      <c r="M22" s="621"/>
      <c r="N22" s="621"/>
      <c r="O22" s="621"/>
      <c r="P22" s="621"/>
      <c r="Q22" s="622"/>
      <c r="R22" s="623">
        <v>1138503</v>
      </c>
      <c r="S22" s="624"/>
      <c r="T22" s="624"/>
      <c r="U22" s="624"/>
      <c r="V22" s="624"/>
      <c r="W22" s="624"/>
      <c r="X22" s="624"/>
      <c r="Y22" s="625"/>
      <c r="Z22" s="626">
        <v>1.8</v>
      </c>
      <c r="AA22" s="626"/>
      <c r="AB22" s="626"/>
      <c r="AC22" s="626"/>
      <c r="AD22" s="627" t="s">
        <v>109</v>
      </c>
      <c r="AE22" s="627"/>
      <c r="AF22" s="627"/>
      <c r="AG22" s="627"/>
      <c r="AH22" s="627"/>
      <c r="AI22" s="627"/>
      <c r="AJ22" s="627"/>
      <c r="AK22" s="627"/>
      <c r="AL22" s="628" t="s">
        <v>109</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v>746828</v>
      </c>
      <c r="BH22" s="624"/>
      <c r="BI22" s="624"/>
      <c r="BJ22" s="624"/>
      <c r="BK22" s="624"/>
      <c r="BL22" s="624"/>
      <c r="BM22" s="624"/>
      <c r="BN22" s="625"/>
      <c r="BO22" s="626">
        <v>3.5</v>
      </c>
      <c r="BP22" s="626"/>
      <c r="BQ22" s="626"/>
      <c r="BR22" s="626"/>
      <c r="BS22" s="632" t="s">
        <v>109</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260</v>
      </c>
      <c r="C23" s="621"/>
      <c r="D23" s="621"/>
      <c r="E23" s="621"/>
      <c r="F23" s="621"/>
      <c r="G23" s="621"/>
      <c r="H23" s="621"/>
      <c r="I23" s="621"/>
      <c r="J23" s="621"/>
      <c r="K23" s="621"/>
      <c r="L23" s="621"/>
      <c r="M23" s="621"/>
      <c r="N23" s="621"/>
      <c r="O23" s="621"/>
      <c r="P23" s="621"/>
      <c r="Q23" s="622"/>
      <c r="R23" s="623">
        <v>783179</v>
      </c>
      <c r="S23" s="624"/>
      <c r="T23" s="624"/>
      <c r="U23" s="624"/>
      <c r="V23" s="624"/>
      <c r="W23" s="624"/>
      <c r="X23" s="624"/>
      <c r="Y23" s="625"/>
      <c r="Z23" s="626">
        <v>1.2</v>
      </c>
      <c r="AA23" s="626"/>
      <c r="AB23" s="626"/>
      <c r="AC23" s="626"/>
      <c r="AD23" s="627">
        <v>171662</v>
      </c>
      <c r="AE23" s="627"/>
      <c r="AF23" s="627"/>
      <c r="AG23" s="627"/>
      <c r="AH23" s="627"/>
      <c r="AI23" s="627"/>
      <c r="AJ23" s="627"/>
      <c r="AK23" s="627"/>
      <c r="AL23" s="628">
        <v>0.6</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v>1889885</v>
      </c>
      <c r="BH23" s="624"/>
      <c r="BI23" s="624"/>
      <c r="BJ23" s="624"/>
      <c r="BK23" s="624"/>
      <c r="BL23" s="624"/>
      <c r="BM23" s="624"/>
      <c r="BN23" s="625"/>
      <c r="BO23" s="626">
        <v>8.9</v>
      </c>
      <c r="BP23" s="626"/>
      <c r="BQ23" s="626"/>
      <c r="BR23" s="626"/>
      <c r="BS23" s="632" t="s">
        <v>109</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x14ac:dyDescent="0.15">
      <c r="B24" s="620" t="s">
        <v>267</v>
      </c>
      <c r="C24" s="621"/>
      <c r="D24" s="621"/>
      <c r="E24" s="621"/>
      <c r="F24" s="621"/>
      <c r="G24" s="621"/>
      <c r="H24" s="621"/>
      <c r="I24" s="621"/>
      <c r="J24" s="621"/>
      <c r="K24" s="621"/>
      <c r="L24" s="621"/>
      <c r="M24" s="621"/>
      <c r="N24" s="621"/>
      <c r="O24" s="621"/>
      <c r="P24" s="621"/>
      <c r="Q24" s="622"/>
      <c r="R24" s="623">
        <v>236586</v>
      </c>
      <c r="S24" s="624"/>
      <c r="T24" s="624"/>
      <c r="U24" s="624"/>
      <c r="V24" s="624"/>
      <c r="W24" s="624"/>
      <c r="X24" s="624"/>
      <c r="Y24" s="625"/>
      <c r="Z24" s="626">
        <v>0.4</v>
      </c>
      <c r="AA24" s="626"/>
      <c r="AB24" s="626"/>
      <c r="AC24" s="626"/>
      <c r="AD24" s="627" t="s">
        <v>109</v>
      </c>
      <c r="AE24" s="627"/>
      <c r="AF24" s="627"/>
      <c r="AG24" s="627"/>
      <c r="AH24" s="627"/>
      <c r="AI24" s="627"/>
      <c r="AJ24" s="627"/>
      <c r="AK24" s="627"/>
      <c r="AL24" s="628" t="s">
        <v>109</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35602287</v>
      </c>
      <c r="CS24" s="613"/>
      <c r="CT24" s="613"/>
      <c r="CU24" s="613"/>
      <c r="CV24" s="613"/>
      <c r="CW24" s="613"/>
      <c r="CX24" s="613"/>
      <c r="CY24" s="614"/>
      <c r="CZ24" s="650">
        <v>58.5</v>
      </c>
      <c r="DA24" s="651"/>
      <c r="DB24" s="651"/>
      <c r="DC24" s="652"/>
      <c r="DD24" s="649">
        <v>18853524</v>
      </c>
      <c r="DE24" s="613"/>
      <c r="DF24" s="613"/>
      <c r="DG24" s="613"/>
      <c r="DH24" s="613"/>
      <c r="DI24" s="613"/>
      <c r="DJ24" s="613"/>
      <c r="DK24" s="614"/>
      <c r="DL24" s="649">
        <v>18679151</v>
      </c>
      <c r="DM24" s="613"/>
      <c r="DN24" s="613"/>
      <c r="DO24" s="613"/>
      <c r="DP24" s="613"/>
      <c r="DQ24" s="613"/>
      <c r="DR24" s="613"/>
      <c r="DS24" s="613"/>
      <c r="DT24" s="613"/>
      <c r="DU24" s="613"/>
      <c r="DV24" s="614"/>
      <c r="DW24" s="617">
        <v>57.2</v>
      </c>
      <c r="DX24" s="618"/>
      <c r="DY24" s="618"/>
      <c r="DZ24" s="618"/>
      <c r="EA24" s="618"/>
      <c r="EB24" s="618"/>
      <c r="EC24" s="619"/>
    </row>
    <row r="25" spans="2:133" ht="11.25" customHeight="1" x14ac:dyDescent="0.15">
      <c r="B25" s="620" t="s">
        <v>270</v>
      </c>
      <c r="C25" s="621"/>
      <c r="D25" s="621"/>
      <c r="E25" s="621"/>
      <c r="F25" s="621"/>
      <c r="G25" s="621"/>
      <c r="H25" s="621"/>
      <c r="I25" s="621"/>
      <c r="J25" s="621"/>
      <c r="K25" s="621"/>
      <c r="L25" s="621"/>
      <c r="M25" s="621"/>
      <c r="N25" s="621"/>
      <c r="O25" s="621"/>
      <c r="P25" s="621"/>
      <c r="Q25" s="622"/>
      <c r="R25" s="623">
        <v>15382209</v>
      </c>
      <c r="S25" s="624"/>
      <c r="T25" s="624"/>
      <c r="U25" s="624"/>
      <c r="V25" s="624"/>
      <c r="W25" s="624"/>
      <c r="X25" s="624"/>
      <c r="Y25" s="625"/>
      <c r="Z25" s="626">
        <v>24.4</v>
      </c>
      <c r="AA25" s="626"/>
      <c r="AB25" s="626"/>
      <c r="AC25" s="626"/>
      <c r="AD25" s="627" t="s">
        <v>109</v>
      </c>
      <c r="AE25" s="627"/>
      <c r="AF25" s="627"/>
      <c r="AG25" s="627"/>
      <c r="AH25" s="627"/>
      <c r="AI25" s="627"/>
      <c r="AJ25" s="627"/>
      <c r="AK25" s="627"/>
      <c r="AL25" s="628" t="s">
        <v>109</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8495417</v>
      </c>
      <c r="CS25" s="655"/>
      <c r="CT25" s="655"/>
      <c r="CU25" s="655"/>
      <c r="CV25" s="655"/>
      <c r="CW25" s="655"/>
      <c r="CX25" s="655"/>
      <c r="CY25" s="656"/>
      <c r="CZ25" s="657">
        <v>14</v>
      </c>
      <c r="DA25" s="658"/>
      <c r="DB25" s="658"/>
      <c r="DC25" s="659"/>
      <c r="DD25" s="632">
        <v>7967370</v>
      </c>
      <c r="DE25" s="655"/>
      <c r="DF25" s="655"/>
      <c r="DG25" s="655"/>
      <c r="DH25" s="655"/>
      <c r="DI25" s="655"/>
      <c r="DJ25" s="655"/>
      <c r="DK25" s="656"/>
      <c r="DL25" s="632">
        <v>7794329</v>
      </c>
      <c r="DM25" s="655"/>
      <c r="DN25" s="655"/>
      <c r="DO25" s="655"/>
      <c r="DP25" s="655"/>
      <c r="DQ25" s="655"/>
      <c r="DR25" s="655"/>
      <c r="DS25" s="655"/>
      <c r="DT25" s="655"/>
      <c r="DU25" s="655"/>
      <c r="DV25" s="656"/>
      <c r="DW25" s="628">
        <v>23.9</v>
      </c>
      <c r="DX25" s="653"/>
      <c r="DY25" s="653"/>
      <c r="DZ25" s="653"/>
      <c r="EA25" s="653"/>
      <c r="EB25" s="653"/>
      <c r="EC25" s="654"/>
    </row>
    <row r="26" spans="2:133" ht="11.25" customHeight="1" x14ac:dyDescent="0.15">
      <c r="B26" s="660" t="s">
        <v>273</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5263769</v>
      </c>
      <c r="CS26" s="624"/>
      <c r="CT26" s="624"/>
      <c r="CU26" s="624"/>
      <c r="CV26" s="624"/>
      <c r="CW26" s="624"/>
      <c r="CX26" s="624"/>
      <c r="CY26" s="625"/>
      <c r="CZ26" s="657">
        <v>8.6999999999999993</v>
      </c>
      <c r="DA26" s="658"/>
      <c r="DB26" s="658"/>
      <c r="DC26" s="659"/>
      <c r="DD26" s="632">
        <v>4886998</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x14ac:dyDescent="0.15">
      <c r="B27" s="620" t="s">
        <v>276</v>
      </c>
      <c r="C27" s="621"/>
      <c r="D27" s="621"/>
      <c r="E27" s="621"/>
      <c r="F27" s="621"/>
      <c r="G27" s="621"/>
      <c r="H27" s="621"/>
      <c r="I27" s="621"/>
      <c r="J27" s="621"/>
      <c r="K27" s="621"/>
      <c r="L27" s="621"/>
      <c r="M27" s="621"/>
      <c r="N27" s="621"/>
      <c r="O27" s="621"/>
      <c r="P27" s="621"/>
      <c r="Q27" s="622"/>
      <c r="R27" s="623">
        <v>4016693</v>
      </c>
      <c r="S27" s="624"/>
      <c r="T27" s="624"/>
      <c r="U27" s="624"/>
      <c r="V27" s="624"/>
      <c r="W27" s="624"/>
      <c r="X27" s="624"/>
      <c r="Y27" s="625"/>
      <c r="Z27" s="626">
        <v>6.4</v>
      </c>
      <c r="AA27" s="626"/>
      <c r="AB27" s="626"/>
      <c r="AC27" s="626"/>
      <c r="AD27" s="627" t="s">
        <v>109</v>
      </c>
      <c r="AE27" s="627"/>
      <c r="AF27" s="627"/>
      <c r="AG27" s="627"/>
      <c r="AH27" s="627"/>
      <c r="AI27" s="627"/>
      <c r="AJ27" s="627"/>
      <c r="AK27" s="627"/>
      <c r="AL27" s="628" t="s">
        <v>109</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21319326</v>
      </c>
      <c r="BH27" s="624"/>
      <c r="BI27" s="624"/>
      <c r="BJ27" s="624"/>
      <c r="BK27" s="624"/>
      <c r="BL27" s="624"/>
      <c r="BM27" s="624"/>
      <c r="BN27" s="625"/>
      <c r="BO27" s="626">
        <v>100</v>
      </c>
      <c r="BP27" s="626"/>
      <c r="BQ27" s="626"/>
      <c r="BR27" s="626"/>
      <c r="BS27" s="632">
        <v>252896</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21764167</v>
      </c>
      <c r="CS27" s="655"/>
      <c r="CT27" s="655"/>
      <c r="CU27" s="655"/>
      <c r="CV27" s="655"/>
      <c r="CW27" s="655"/>
      <c r="CX27" s="655"/>
      <c r="CY27" s="656"/>
      <c r="CZ27" s="657">
        <v>35.799999999999997</v>
      </c>
      <c r="DA27" s="658"/>
      <c r="DB27" s="658"/>
      <c r="DC27" s="659"/>
      <c r="DD27" s="632">
        <v>5566694</v>
      </c>
      <c r="DE27" s="655"/>
      <c r="DF27" s="655"/>
      <c r="DG27" s="655"/>
      <c r="DH27" s="655"/>
      <c r="DI27" s="655"/>
      <c r="DJ27" s="655"/>
      <c r="DK27" s="656"/>
      <c r="DL27" s="632">
        <v>5566502</v>
      </c>
      <c r="DM27" s="655"/>
      <c r="DN27" s="655"/>
      <c r="DO27" s="655"/>
      <c r="DP27" s="655"/>
      <c r="DQ27" s="655"/>
      <c r="DR27" s="655"/>
      <c r="DS27" s="655"/>
      <c r="DT27" s="655"/>
      <c r="DU27" s="655"/>
      <c r="DV27" s="656"/>
      <c r="DW27" s="628">
        <v>17</v>
      </c>
      <c r="DX27" s="653"/>
      <c r="DY27" s="653"/>
      <c r="DZ27" s="653"/>
      <c r="EA27" s="653"/>
      <c r="EB27" s="653"/>
      <c r="EC27" s="654"/>
    </row>
    <row r="28" spans="2:133" ht="11.25" customHeight="1" x14ac:dyDescent="0.15">
      <c r="B28" s="620" t="s">
        <v>279</v>
      </c>
      <c r="C28" s="621"/>
      <c r="D28" s="621"/>
      <c r="E28" s="621"/>
      <c r="F28" s="621"/>
      <c r="G28" s="621"/>
      <c r="H28" s="621"/>
      <c r="I28" s="621"/>
      <c r="J28" s="621"/>
      <c r="K28" s="621"/>
      <c r="L28" s="621"/>
      <c r="M28" s="621"/>
      <c r="N28" s="621"/>
      <c r="O28" s="621"/>
      <c r="P28" s="621"/>
      <c r="Q28" s="622"/>
      <c r="R28" s="623">
        <v>332365</v>
      </c>
      <c r="S28" s="624"/>
      <c r="T28" s="624"/>
      <c r="U28" s="624"/>
      <c r="V28" s="624"/>
      <c r="W28" s="624"/>
      <c r="X28" s="624"/>
      <c r="Y28" s="625"/>
      <c r="Z28" s="626">
        <v>0.5</v>
      </c>
      <c r="AA28" s="626"/>
      <c r="AB28" s="626"/>
      <c r="AC28" s="626"/>
      <c r="AD28" s="627">
        <v>77853</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5342703</v>
      </c>
      <c r="CS28" s="624"/>
      <c r="CT28" s="624"/>
      <c r="CU28" s="624"/>
      <c r="CV28" s="624"/>
      <c r="CW28" s="624"/>
      <c r="CX28" s="624"/>
      <c r="CY28" s="625"/>
      <c r="CZ28" s="657">
        <v>8.8000000000000007</v>
      </c>
      <c r="DA28" s="658"/>
      <c r="DB28" s="658"/>
      <c r="DC28" s="659"/>
      <c r="DD28" s="632">
        <v>5319460</v>
      </c>
      <c r="DE28" s="624"/>
      <c r="DF28" s="624"/>
      <c r="DG28" s="624"/>
      <c r="DH28" s="624"/>
      <c r="DI28" s="624"/>
      <c r="DJ28" s="624"/>
      <c r="DK28" s="625"/>
      <c r="DL28" s="632">
        <v>5318320</v>
      </c>
      <c r="DM28" s="624"/>
      <c r="DN28" s="624"/>
      <c r="DO28" s="624"/>
      <c r="DP28" s="624"/>
      <c r="DQ28" s="624"/>
      <c r="DR28" s="624"/>
      <c r="DS28" s="624"/>
      <c r="DT28" s="624"/>
      <c r="DU28" s="624"/>
      <c r="DV28" s="625"/>
      <c r="DW28" s="628">
        <v>16.3</v>
      </c>
      <c r="DX28" s="653"/>
      <c r="DY28" s="653"/>
      <c r="DZ28" s="653"/>
      <c r="EA28" s="653"/>
      <c r="EB28" s="653"/>
      <c r="EC28" s="654"/>
    </row>
    <row r="29" spans="2:133" ht="11.25" customHeight="1" x14ac:dyDescent="0.15">
      <c r="B29" s="620" t="s">
        <v>281</v>
      </c>
      <c r="C29" s="621"/>
      <c r="D29" s="621"/>
      <c r="E29" s="621"/>
      <c r="F29" s="621"/>
      <c r="G29" s="621"/>
      <c r="H29" s="621"/>
      <c r="I29" s="621"/>
      <c r="J29" s="621"/>
      <c r="K29" s="621"/>
      <c r="L29" s="621"/>
      <c r="M29" s="621"/>
      <c r="N29" s="621"/>
      <c r="O29" s="621"/>
      <c r="P29" s="621"/>
      <c r="Q29" s="622"/>
      <c r="R29" s="623">
        <v>23647</v>
      </c>
      <c r="S29" s="624"/>
      <c r="T29" s="624"/>
      <c r="U29" s="624"/>
      <c r="V29" s="624"/>
      <c r="W29" s="624"/>
      <c r="X29" s="624"/>
      <c r="Y29" s="625"/>
      <c r="Z29" s="626">
        <v>0</v>
      </c>
      <c r="AA29" s="626"/>
      <c r="AB29" s="626"/>
      <c r="AC29" s="626"/>
      <c r="AD29" s="627" t="s">
        <v>109</v>
      </c>
      <c r="AE29" s="627"/>
      <c r="AF29" s="627"/>
      <c r="AG29" s="627"/>
      <c r="AH29" s="627"/>
      <c r="AI29" s="627"/>
      <c r="AJ29" s="627"/>
      <c r="AK29" s="627"/>
      <c r="AL29" s="628" t="s">
        <v>109</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5339280</v>
      </c>
      <c r="CS29" s="655"/>
      <c r="CT29" s="655"/>
      <c r="CU29" s="655"/>
      <c r="CV29" s="655"/>
      <c r="CW29" s="655"/>
      <c r="CX29" s="655"/>
      <c r="CY29" s="656"/>
      <c r="CZ29" s="657">
        <v>8.8000000000000007</v>
      </c>
      <c r="DA29" s="658"/>
      <c r="DB29" s="658"/>
      <c r="DC29" s="659"/>
      <c r="DD29" s="632">
        <v>5316037</v>
      </c>
      <c r="DE29" s="655"/>
      <c r="DF29" s="655"/>
      <c r="DG29" s="655"/>
      <c r="DH29" s="655"/>
      <c r="DI29" s="655"/>
      <c r="DJ29" s="655"/>
      <c r="DK29" s="656"/>
      <c r="DL29" s="632">
        <v>5314897</v>
      </c>
      <c r="DM29" s="655"/>
      <c r="DN29" s="655"/>
      <c r="DO29" s="655"/>
      <c r="DP29" s="655"/>
      <c r="DQ29" s="655"/>
      <c r="DR29" s="655"/>
      <c r="DS29" s="655"/>
      <c r="DT29" s="655"/>
      <c r="DU29" s="655"/>
      <c r="DV29" s="656"/>
      <c r="DW29" s="628">
        <v>16.3</v>
      </c>
      <c r="DX29" s="653"/>
      <c r="DY29" s="653"/>
      <c r="DZ29" s="653"/>
      <c r="EA29" s="653"/>
      <c r="EB29" s="653"/>
      <c r="EC29" s="654"/>
    </row>
    <row r="30" spans="2:133" ht="11.25" customHeight="1" x14ac:dyDescent="0.15">
      <c r="B30" s="620" t="s">
        <v>286</v>
      </c>
      <c r="C30" s="621"/>
      <c r="D30" s="621"/>
      <c r="E30" s="621"/>
      <c r="F30" s="621"/>
      <c r="G30" s="621"/>
      <c r="H30" s="621"/>
      <c r="I30" s="621"/>
      <c r="J30" s="621"/>
      <c r="K30" s="621"/>
      <c r="L30" s="621"/>
      <c r="M30" s="621"/>
      <c r="N30" s="621"/>
      <c r="O30" s="621"/>
      <c r="P30" s="621"/>
      <c r="Q30" s="622"/>
      <c r="R30" s="623">
        <v>398702</v>
      </c>
      <c r="S30" s="624"/>
      <c r="T30" s="624"/>
      <c r="U30" s="624"/>
      <c r="V30" s="624"/>
      <c r="W30" s="624"/>
      <c r="X30" s="624"/>
      <c r="Y30" s="625"/>
      <c r="Z30" s="626">
        <v>0.6</v>
      </c>
      <c r="AA30" s="626"/>
      <c r="AB30" s="626"/>
      <c r="AC30" s="626"/>
      <c r="AD30" s="627" t="s">
        <v>109</v>
      </c>
      <c r="AE30" s="627"/>
      <c r="AF30" s="627"/>
      <c r="AG30" s="627"/>
      <c r="AH30" s="627"/>
      <c r="AI30" s="627"/>
      <c r="AJ30" s="627"/>
      <c r="AK30" s="627"/>
      <c r="AL30" s="628" t="s">
        <v>109</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98.7</v>
      </c>
      <c r="BH30" s="682"/>
      <c r="BI30" s="682"/>
      <c r="BJ30" s="682"/>
      <c r="BK30" s="682"/>
      <c r="BL30" s="682"/>
      <c r="BM30" s="618">
        <v>94.5</v>
      </c>
      <c r="BN30" s="682"/>
      <c r="BO30" s="682"/>
      <c r="BP30" s="682"/>
      <c r="BQ30" s="683"/>
      <c r="BR30" s="681">
        <v>98.4</v>
      </c>
      <c r="BS30" s="682"/>
      <c r="BT30" s="682"/>
      <c r="BU30" s="682"/>
      <c r="BV30" s="682"/>
      <c r="BW30" s="682"/>
      <c r="BX30" s="618">
        <v>93.3</v>
      </c>
      <c r="BY30" s="682"/>
      <c r="BZ30" s="682"/>
      <c r="CA30" s="682"/>
      <c r="CB30" s="683"/>
      <c r="CD30" s="686"/>
      <c r="CE30" s="687"/>
      <c r="CF30" s="637" t="s">
        <v>289</v>
      </c>
      <c r="CG30" s="638"/>
      <c r="CH30" s="638"/>
      <c r="CI30" s="638"/>
      <c r="CJ30" s="638"/>
      <c r="CK30" s="638"/>
      <c r="CL30" s="638"/>
      <c r="CM30" s="638"/>
      <c r="CN30" s="638"/>
      <c r="CO30" s="638"/>
      <c r="CP30" s="638"/>
      <c r="CQ30" s="639"/>
      <c r="CR30" s="623">
        <v>4641758</v>
      </c>
      <c r="CS30" s="624"/>
      <c r="CT30" s="624"/>
      <c r="CU30" s="624"/>
      <c r="CV30" s="624"/>
      <c r="CW30" s="624"/>
      <c r="CX30" s="624"/>
      <c r="CY30" s="625"/>
      <c r="CZ30" s="657">
        <v>7.6</v>
      </c>
      <c r="DA30" s="658"/>
      <c r="DB30" s="658"/>
      <c r="DC30" s="659"/>
      <c r="DD30" s="632">
        <v>4622526</v>
      </c>
      <c r="DE30" s="624"/>
      <c r="DF30" s="624"/>
      <c r="DG30" s="624"/>
      <c r="DH30" s="624"/>
      <c r="DI30" s="624"/>
      <c r="DJ30" s="624"/>
      <c r="DK30" s="625"/>
      <c r="DL30" s="632">
        <v>4621386</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15">
      <c r="B31" s="620" t="s">
        <v>290</v>
      </c>
      <c r="C31" s="621"/>
      <c r="D31" s="621"/>
      <c r="E31" s="621"/>
      <c r="F31" s="621"/>
      <c r="G31" s="621"/>
      <c r="H31" s="621"/>
      <c r="I31" s="621"/>
      <c r="J31" s="621"/>
      <c r="K31" s="621"/>
      <c r="L31" s="621"/>
      <c r="M31" s="621"/>
      <c r="N31" s="621"/>
      <c r="O31" s="621"/>
      <c r="P31" s="621"/>
      <c r="Q31" s="622"/>
      <c r="R31" s="623">
        <v>709153</v>
      </c>
      <c r="S31" s="624"/>
      <c r="T31" s="624"/>
      <c r="U31" s="624"/>
      <c r="V31" s="624"/>
      <c r="W31" s="624"/>
      <c r="X31" s="624"/>
      <c r="Y31" s="625"/>
      <c r="Z31" s="626">
        <v>1.1000000000000001</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98.1</v>
      </c>
      <c r="BH31" s="655"/>
      <c r="BI31" s="655"/>
      <c r="BJ31" s="655"/>
      <c r="BK31" s="655"/>
      <c r="BL31" s="655"/>
      <c r="BM31" s="629">
        <v>92.3</v>
      </c>
      <c r="BN31" s="679"/>
      <c r="BO31" s="679"/>
      <c r="BP31" s="679"/>
      <c r="BQ31" s="680"/>
      <c r="BR31" s="678">
        <v>97.8</v>
      </c>
      <c r="BS31" s="655"/>
      <c r="BT31" s="655"/>
      <c r="BU31" s="655"/>
      <c r="BV31" s="655"/>
      <c r="BW31" s="655"/>
      <c r="BX31" s="629">
        <v>90.8</v>
      </c>
      <c r="BY31" s="679"/>
      <c r="BZ31" s="679"/>
      <c r="CA31" s="679"/>
      <c r="CB31" s="680"/>
      <c r="CD31" s="686"/>
      <c r="CE31" s="687"/>
      <c r="CF31" s="637" t="s">
        <v>293</v>
      </c>
      <c r="CG31" s="638"/>
      <c r="CH31" s="638"/>
      <c r="CI31" s="638"/>
      <c r="CJ31" s="638"/>
      <c r="CK31" s="638"/>
      <c r="CL31" s="638"/>
      <c r="CM31" s="638"/>
      <c r="CN31" s="638"/>
      <c r="CO31" s="638"/>
      <c r="CP31" s="638"/>
      <c r="CQ31" s="639"/>
      <c r="CR31" s="623">
        <v>697522</v>
      </c>
      <c r="CS31" s="655"/>
      <c r="CT31" s="655"/>
      <c r="CU31" s="655"/>
      <c r="CV31" s="655"/>
      <c r="CW31" s="655"/>
      <c r="CX31" s="655"/>
      <c r="CY31" s="656"/>
      <c r="CZ31" s="657">
        <v>1.1000000000000001</v>
      </c>
      <c r="DA31" s="658"/>
      <c r="DB31" s="658"/>
      <c r="DC31" s="659"/>
      <c r="DD31" s="632">
        <v>693511</v>
      </c>
      <c r="DE31" s="655"/>
      <c r="DF31" s="655"/>
      <c r="DG31" s="655"/>
      <c r="DH31" s="655"/>
      <c r="DI31" s="655"/>
      <c r="DJ31" s="655"/>
      <c r="DK31" s="656"/>
      <c r="DL31" s="632">
        <v>693511</v>
      </c>
      <c r="DM31" s="655"/>
      <c r="DN31" s="655"/>
      <c r="DO31" s="655"/>
      <c r="DP31" s="655"/>
      <c r="DQ31" s="655"/>
      <c r="DR31" s="655"/>
      <c r="DS31" s="655"/>
      <c r="DT31" s="655"/>
      <c r="DU31" s="655"/>
      <c r="DV31" s="656"/>
      <c r="DW31" s="628">
        <v>2.1</v>
      </c>
      <c r="DX31" s="653"/>
      <c r="DY31" s="653"/>
      <c r="DZ31" s="653"/>
      <c r="EA31" s="653"/>
      <c r="EB31" s="653"/>
      <c r="EC31" s="654"/>
    </row>
    <row r="32" spans="2:133" ht="11.25" customHeight="1" x14ac:dyDescent="0.15">
      <c r="B32" s="620" t="s">
        <v>294</v>
      </c>
      <c r="C32" s="621"/>
      <c r="D32" s="621"/>
      <c r="E32" s="621"/>
      <c r="F32" s="621"/>
      <c r="G32" s="621"/>
      <c r="H32" s="621"/>
      <c r="I32" s="621"/>
      <c r="J32" s="621"/>
      <c r="K32" s="621"/>
      <c r="L32" s="621"/>
      <c r="M32" s="621"/>
      <c r="N32" s="621"/>
      <c r="O32" s="621"/>
      <c r="P32" s="621"/>
      <c r="Q32" s="622"/>
      <c r="R32" s="623">
        <v>791381</v>
      </c>
      <c r="S32" s="624"/>
      <c r="T32" s="624"/>
      <c r="U32" s="624"/>
      <c r="V32" s="624"/>
      <c r="W32" s="624"/>
      <c r="X32" s="624"/>
      <c r="Y32" s="625"/>
      <c r="Z32" s="626">
        <v>1.3</v>
      </c>
      <c r="AA32" s="626"/>
      <c r="AB32" s="626"/>
      <c r="AC32" s="626"/>
      <c r="AD32" s="627">
        <v>81050</v>
      </c>
      <c r="AE32" s="627"/>
      <c r="AF32" s="627"/>
      <c r="AG32" s="627"/>
      <c r="AH32" s="627"/>
      <c r="AI32" s="627"/>
      <c r="AJ32" s="627"/>
      <c r="AK32" s="627"/>
      <c r="AL32" s="628">
        <v>0.3</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98.9</v>
      </c>
      <c r="BH32" s="691"/>
      <c r="BI32" s="691"/>
      <c r="BJ32" s="691"/>
      <c r="BK32" s="691"/>
      <c r="BL32" s="691"/>
      <c r="BM32" s="692">
        <v>95.2</v>
      </c>
      <c r="BN32" s="691"/>
      <c r="BO32" s="691"/>
      <c r="BP32" s="691"/>
      <c r="BQ32" s="693"/>
      <c r="BR32" s="690">
        <v>98.5</v>
      </c>
      <c r="BS32" s="691"/>
      <c r="BT32" s="691"/>
      <c r="BU32" s="691"/>
      <c r="BV32" s="691"/>
      <c r="BW32" s="691"/>
      <c r="BX32" s="692">
        <v>94.3</v>
      </c>
      <c r="BY32" s="691"/>
      <c r="BZ32" s="691"/>
      <c r="CA32" s="691"/>
      <c r="CB32" s="693"/>
      <c r="CD32" s="688"/>
      <c r="CE32" s="689"/>
      <c r="CF32" s="637" t="s">
        <v>296</v>
      </c>
      <c r="CG32" s="638"/>
      <c r="CH32" s="638"/>
      <c r="CI32" s="638"/>
      <c r="CJ32" s="638"/>
      <c r="CK32" s="638"/>
      <c r="CL32" s="638"/>
      <c r="CM32" s="638"/>
      <c r="CN32" s="638"/>
      <c r="CO32" s="638"/>
      <c r="CP32" s="638"/>
      <c r="CQ32" s="639"/>
      <c r="CR32" s="623">
        <v>3423</v>
      </c>
      <c r="CS32" s="624"/>
      <c r="CT32" s="624"/>
      <c r="CU32" s="624"/>
      <c r="CV32" s="624"/>
      <c r="CW32" s="624"/>
      <c r="CX32" s="624"/>
      <c r="CY32" s="625"/>
      <c r="CZ32" s="657">
        <v>0</v>
      </c>
      <c r="DA32" s="658"/>
      <c r="DB32" s="658"/>
      <c r="DC32" s="659"/>
      <c r="DD32" s="632">
        <v>3423</v>
      </c>
      <c r="DE32" s="624"/>
      <c r="DF32" s="624"/>
      <c r="DG32" s="624"/>
      <c r="DH32" s="624"/>
      <c r="DI32" s="624"/>
      <c r="DJ32" s="624"/>
      <c r="DK32" s="625"/>
      <c r="DL32" s="632">
        <v>3423</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297</v>
      </c>
      <c r="C33" s="621"/>
      <c r="D33" s="621"/>
      <c r="E33" s="621"/>
      <c r="F33" s="621"/>
      <c r="G33" s="621"/>
      <c r="H33" s="621"/>
      <c r="I33" s="621"/>
      <c r="J33" s="621"/>
      <c r="K33" s="621"/>
      <c r="L33" s="621"/>
      <c r="M33" s="621"/>
      <c r="N33" s="621"/>
      <c r="O33" s="621"/>
      <c r="P33" s="621"/>
      <c r="Q33" s="622"/>
      <c r="R33" s="623">
        <v>7150100</v>
      </c>
      <c r="S33" s="624"/>
      <c r="T33" s="624"/>
      <c r="U33" s="624"/>
      <c r="V33" s="624"/>
      <c r="W33" s="624"/>
      <c r="X33" s="624"/>
      <c r="Y33" s="625"/>
      <c r="Z33" s="626">
        <v>11.4</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18263783</v>
      </c>
      <c r="CS33" s="655"/>
      <c r="CT33" s="655"/>
      <c r="CU33" s="655"/>
      <c r="CV33" s="655"/>
      <c r="CW33" s="655"/>
      <c r="CX33" s="655"/>
      <c r="CY33" s="656"/>
      <c r="CZ33" s="657">
        <v>30</v>
      </c>
      <c r="DA33" s="658"/>
      <c r="DB33" s="658"/>
      <c r="DC33" s="659"/>
      <c r="DD33" s="632">
        <v>15126562</v>
      </c>
      <c r="DE33" s="655"/>
      <c r="DF33" s="655"/>
      <c r="DG33" s="655"/>
      <c r="DH33" s="655"/>
      <c r="DI33" s="655"/>
      <c r="DJ33" s="655"/>
      <c r="DK33" s="656"/>
      <c r="DL33" s="632">
        <v>12725145</v>
      </c>
      <c r="DM33" s="655"/>
      <c r="DN33" s="655"/>
      <c r="DO33" s="655"/>
      <c r="DP33" s="655"/>
      <c r="DQ33" s="655"/>
      <c r="DR33" s="655"/>
      <c r="DS33" s="655"/>
      <c r="DT33" s="655"/>
      <c r="DU33" s="655"/>
      <c r="DV33" s="656"/>
      <c r="DW33" s="628">
        <v>39</v>
      </c>
      <c r="DX33" s="653"/>
      <c r="DY33" s="653"/>
      <c r="DZ33" s="653"/>
      <c r="EA33" s="653"/>
      <c r="EB33" s="653"/>
      <c r="EC33" s="654"/>
    </row>
    <row r="34" spans="2:133" ht="11.25" customHeight="1" x14ac:dyDescent="0.15">
      <c r="B34" s="620" t="s">
        <v>299</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5937779</v>
      </c>
      <c r="CS34" s="624"/>
      <c r="CT34" s="624"/>
      <c r="CU34" s="624"/>
      <c r="CV34" s="624"/>
      <c r="CW34" s="624"/>
      <c r="CX34" s="624"/>
      <c r="CY34" s="625"/>
      <c r="CZ34" s="657">
        <v>9.8000000000000007</v>
      </c>
      <c r="DA34" s="658"/>
      <c r="DB34" s="658"/>
      <c r="DC34" s="659"/>
      <c r="DD34" s="632">
        <v>4957872</v>
      </c>
      <c r="DE34" s="624"/>
      <c r="DF34" s="624"/>
      <c r="DG34" s="624"/>
      <c r="DH34" s="624"/>
      <c r="DI34" s="624"/>
      <c r="DJ34" s="624"/>
      <c r="DK34" s="625"/>
      <c r="DL34" s="632">
        <v>4442405</v>
      </c>
      <c r="DM34" s="624"/>
      <c r="DN34" s="624"/>
      <c r="DO34" s="624"/>
      <c r="DP34" s="624"/>
      <c r="DQ34" s="624"/>
      <c r="DR34" s="624"/>
      <c r="DS34" s="624"/>
      <c r="DT34" s="624"/>
      <c r="DU34" s="624"/>
      <c r="DV34" s="625"/>
      <c r="DW34" s="628">
        <v>13.6</v>
      </c>
      <c r="DX34" s="653"/>
      <c r="DY34" s="653"/>
      <c r="DZ34" s="653"/>
      <c r="EA34" s="653"/>
      <c r="EB34" s="653"/>
      <c r="EC34" s="654"/>
    </row>
    <row r="35" spans="2:133" ht="11.25" customHeight="1" x14ac:dyDescent="0.15">
      <c r="B35" s="620" t="s">
        <v>303</v>
      </c>
      <c r="C35" s="621"/>
      <c r="D35" s="621"/>
      <c r="E35" s="621"/>
      <c r="F35" s="621"/>
      <c r="G35" s="621"/>
      <c r="H35" s="621"/>
      <c r="I35" s="621"/>
      <c r="J35" s="621"/>
      <c r="K35" s="621"/>
      <c r="L35" s="621"/>
      <c r="M35" s="621"/>
      <c r="N35" s="621"/>
      <c r="O35" s="621"/>
      <c r="P35" s="621"/>
      <c r="Q35" s="622"/>
      <c r="R35" s="623">
        <v>2906900</v>
      </c>
      <c r="S35" s="624"/>
      <c r="T35" s="624"/>
      <c r="U35" s="624"/>
      <c r="V35" s="624"/>
      <c r="W35" s="624"/>
      <c r="X35" s="624"/>
      <c r="Y35" s="625"/>
      <c r="Z35" s="626">
        <v>4.5999999999999996</v>
      </c>
      <c r="AA35" s="626"/>
      <c r="AB35" s="626"/>
      <c r="AC35" s="626"/>
      <c r="AD35" s="627" t="s">
        <v>109</v>
      </c>
      <c r="AE35" s="627"/>
      <c r="AF35" s="627"/>
      <c r="AG35" s="627"/>
      <c r="AH35" s="627"/>
      <c r="AI35" s="627"/>
      <c r="AJ35" s="627"/>
      <c r="AK35" s="627"/>
      <c r="AL35" s="628" t="s">
        <v>109</v>
      </c>
      <c r="AM35" s="629"/>
      <c r="AN35" s="629"/>
      <c r="AO35" s="630"/>
      <c r="AP35" s="186"/>
      <c r="AQ35" s="634" t="s">
        <v>304</v>
      </c>
      <c r="AR35" s="635"/>
      <c r="AS35" s="635"/>
      <c r="AT35" s="635"/>
      <c r="AU35" s="635"/>
      <c r="AV35" s="635"/>
      <c r="AW35" s="635"/>
      <c r="AX35" s="635"/>
      <c r="AY35" s="636"/>
      <c r="AZ35" s="612">
        <v>7632430</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786250</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453863</v>
      </c>
      <c r="CS35" s="655"/>
      <c r="CT35" s="655"/>
      <c r="CU35" s="655"/>
      <c r="CV35" s="655"/>
      <c r="CW35" s="655"/>
      <c r="CX35" s="655"/>
      <c r="CY35" s="656"/>
      <c r="CZ35" s="657">
        <v>0.7</v>
      </c>
      <c r="DA35" s="658"/>
      <c r="DB35" s="658"/>
      <c r="DC35" s="659"/>
      <c r="DD35" s="632">
        <v>261108</v>
      </c>
      <c r="DE35" s="655"/>
      <c r="DF35" s="655"/>
      <c r="DG35" s="655"/>
      <c r="DH35" s="655"/>
      <c r="DI35" s="655"/>
      <c r="DJ35" s="655"/>
      <c r="DK35" s="656"/>
      <c r="DL35" s="632">
        <v>261108</v>
      </c>
      <c r="DM35" s="655"/>
      <c r="DN35" s="655"/>
      <c r="DO35" s="655"/>
      <c r="DP35" s="655"/>
      <c r="DQ35" s="655"/>
      <c r="DR35" s="655"/>
      <c r="DS35" s="655"/>
      <c r="DT35" s="655"/>
      <c r="DU35" s="655"/>
      <c r="DV35" s="656"/>
      <c r="DW35" s="628">
        <v>0.8</v>
      </c>
      <c r="DX35" s="653"/>
      <c r="DY35" s="653"/>
      <c r="DZ35" s="653"/>
      <c r="EA35" s="653"/>
      <c r="EB35" s="653"/>
      <c r="EC35" s="654"/>
    </row>
    <row r="36" spans="2:133" ht="11.25" customHeight="1" x14ac:dyDescent="0.15">
      <c r="B36" s="666" t="s">
        <v>307</v>
      </c>
      <c r="C36" s="667"/>
      <c r="D36" s="667"/>
      <c r="E36" s="667"/>
      <c r="F36" s="667"/>
      <c r="G36" s="667"/>
      <c r="H36" s="667"/>
      <c r="I36" s="667"/>
      <c r="J36" s="667"/>
      <c r="K36" s="667"/>
      <c r="L36" s="667"/>
      <c r="M36" s="667"/>
      <c r="N36" s="667"/>
      <c r="O36" s="667"/>
      <c r="P36" s="667"/>
      <c r="Q36" s="668"/>
      <c r="R36" s="695">
        <v>62949023</v>
      </c>
      <c r="S36" s="696"/>
      <c r="T36" s="696"/>
      <c r="U36" s="696"/>
      <c r="V36" s="696"/>
      <c r="W36" s="696"/>
      <c r="X36" s="696"/>
      <c r="Y36" s="697"/>
      <c r="Z36" s="698">
        <v>100</v>
      </c>
      <c r="AA36" s="698"/>
      <c r="AB36" s="698"/>
      <c r="AC36" s="698"/>
      <c r="AD36" s="699">
        <v>29745155</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1415000</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193784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5638068</v>
      </c>
      <c r="CS36" s="624"/>
      <c r="CT36" s="624"/>
      <c r="CU36" s="624"/>
      <c r="CV36" s="624"/>
      <c r="CW36" s="624"/>
      <c r="CX36" s="624"/>
      <c r="CY36" s="625"/>
      <c r="CZ36" s="657">
        <v>9.3000000000000007</v>
      </c>
      <c r="DA36" s="658"/>
      <c r="DB36" s="658"/>
      <c r="DC36" s="659"/>
      <c r="DD36" s="632">
        <v>5242766</v>
      </c>
      <c r="DE36" s="624"/>
      <c r="DF36" s="624"/>
      <c r="DG36" s="624"/>
      <c r="DH36" s="624"/>
      <c r="DI36" s="624"/>
      <c r="DJ36" s="624"/>
      <c r="DK36" s="625"/>
      <c r="DL36" s="632">
        <v>4004877</v>
      </c>
      <c r="DM36" s="624"/>
      <c r="DN36" s="624"/>
      <c r="DO36" s="624"/>
      <c r="DP36" s="624"/>
      <c r="DQ36" s="624"/>
      <c r="DR36" s="624"/>
      <c r="DS36" s="624"/>
      <c r="DT36" s="624"/>
      <c r="DU36" s="624"/>
      <c r="DV36" s="625"/>
      <c r="DW36" s="628">
        <v>12.3</v>
      </c>
      <c r="DX36" s="653"/>
      <c r="DY36" s="653"/>
      <c r="DZ36" s="653"/>
      <c r="EA36" s="653"/>
      <c r="EB36" s="653"/>
      <c r="EC36" s="654"/>
    </row>
    <row r="37" spans="2:133" ht="11.25" customHeight="1" x14ac:dyDescent="0.15">
      <c r="AQ37" s="702" t="s">
        <v>311</v>
      </c>
      <c r="AR37" s="703"/>
      <c r="AS37" s="703"/>
      <c r="AT37" s="703"/>
      <c r="AU37" s="703"/>
      <c r="AV37" s="703"/>
      <c r="AW37" s="703"/>
      <c r="AX37" s="703"/>
      <c r="AY37" s="704"/>
      <c r="AZ37" s="623">
        <v>28483</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24277</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1909297</v>
      </c>
      <c r="CS37" s="655"/>
      <c r="CT37" s="655"/>
      <c r="CU37" s="655"/>
      <c r="CV37" s="655"/>
      <c r="CW37" s="655"/>
      <c r="CX37" s="655"/>
      <c r="CY37" s="656"/>
      <c r="CZ37" s="657">
        <v>3.1</v>
      </c>
      <c r="DA37" s="658"/>
      <c r="DB37" s="658"/>
      <c r="DC37" s="659"/>
      <c r="DD37" s="632">
        <v>1907938</v>
      </c>
      <c r="DE37" s="655"/>
      <c r="DF37" s="655"/>
      <c r="DG37" s="655"/>
      <c r="DH37" s="655"/>
      <c r="DI37" s="655"/>
      <c r="DJ37" s="655"/>
      <c r="DK37" s="656"/>
      <c r="DL37" s="632">
        <v>1889842</v>
      </c>
      <c r="DM37" s="655"/>
      <c r="DN37" s="655"/>
      <c r="DO37" s="655"/>
      <c r="DP37" s="655"/>
      <c r="DQ37" s="655"/>
      <c r="DR37" s="655"/>
      <c r="DS37" s="655"/>
      <c r="DT37" s="655"/>
      <c r="DU37" s="655"/>
      <c r="DV37" s="656"/>
      <c r="DW37" s="628">
        <v>5.8</v>
      </c>
      <c r="DX37" s="653"/>
      <c r="DY37" s="653"/>
      <c r="DZ37" s="653"/>
      <c r="EA37" s="653"/>
      <c r="EB37" s="653"/>
      <c r="EC37" s="654"/>
    </row>
    <row r="38" spans="2:133" ht="11.25" customHeight="1" x14ac:dyDescent="0.15">
      <c r="AQ38" s="702" t="s">
        <v>314</v>
      </c>
      <c r="AR38" s="703"/>
      <c r="AS38" s="703"/>
      <c r="AT38" s="703"/>
      <c r="AU38" s="703"/>
      <c r="AV38" s="703"/>
      <c r="AW38" s="703"/>
      <c r="AX38" s="703"/>
      <c r="AY38" s="704"/>
      <c r="AZ38" s="623" t="s">
        <v>109</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39127</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6188947</v>
      </c>
      <c r="CS38" s="624"/>
      <c r="CT38" s="624"/>
      <c r="CU38" s="624"/>
      <c r="CV38" s="624"/>
      <c r="CW38" s="624"/>
      <c r="CX38" s="624"/>
      <c r="CY38" s="625"/>
      <c r="CZ38" s="657">
        <v>10.199999999999999</v>
      </c>
      <c r="DA38" s="658"/>
      <c r="DB38" s="658"/>
      <c r="DC38" s="659"/>
      <c r="DD38" s="632">
        <v>4664747</v>
      </c>
      <c r="DE38" s="624"/>
      <c r="DF38" s="624"/>
      <c r="DG38" s="624"/>
      <c r="DH38" s="624"/>
      <c r="DI38" s="624"/>
      <c r="DJ38" s="624"/>
      <c r="DK38" s="625"/>
      <c r="DL38" s="632">
        <v>4016755</v>
      </c>
      <c r="DM38" s="624"/>
      <c r="DN38" s="624"/>
      <c r="DO38" s="624"/>
      <c r="DP38" s="624"/>
      <c r="DQ38" s="624"/>
      <c r="DR38" s="624"/>
      <c r="DS38" s="624"/>
      <c r="DT38" s="624"/>
      <c r="DU38" s="624"/>
      <c r="DV38" s="625"/>
      <c r="DW38" s="628">
        <v>12.3</v>
      </c>
      <c r="DX38" s="653"/>
      <c r="DY38" s="653"/>
      <c r="DZ38" s="653"/>
      <c r="EA38" s="653"/>
      <c r="EB38" s="653"/>
      <c r="EC38" s="654"/>
    </row>
    <row r="39" spans="2:133" ht="11.25" customHeight="1" x14ac:dyDescent="0.15">
      <c r="AQ39" s="702" t="s">
        <v>317</v>
      </c>
      <c r="AR39" s="703"/>
      <c r="AS39" s="703"/>
      <c r="AT39" s="703"/>
      <c r="AU39" s="703"/>
      <c r="AV39" s="703"/>
      <c r="AW39" s="703"/>
      <c r="AX39" s="703"/>
      <c r="AY39" s="704"/>
      <c r="AZ39" s="623" t="s">
        <v>109</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87</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38775</v>
      </c>
      <c r="CS39" s="655"/>
      <c r="CT39" s="655"/>
      <c r="CU39" s="655"/>
      <c r="CV39" s="655"/>
      <c r="CW39" s="655"/>
      <c r="CX39" s="655"/>
      <c r="CY39" s="656"/>
      <c r="CZ39" s="657">
        <v>0.1</v>
      </c>
      <c r="DA39" s="658"/>
      <c r="DB39" s="658"/>
      <c r="DC39" s="659"/>
      <c r="DD39" s="632" t="s">
        <v>109</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2325590</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112</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6351</v>
      </c>
      <c r="CS40" s="624"/>
      <c r="CT40" s="624"/>
      <c r="CU40" s="624"/>
      <c r="CV40" s="624"/>
      <c r="CW40" s="624"/>
      <c r="CX40" s="624"/>
      <c r="CY40" s="625"/>
      <c r="CZ40" s="657">
        <v>0</v>
      </c>
      <c r="DA40" s="658"/>
      <c r="DB40" s="658"/>
      <c r="DC40" s="659"/>
      <c r="DD40" s="632">
        <v>69</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3863357</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315</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6952587</v>
      </c>
      <c r="CS42" s="624"/>
      <c r="CT42" s="624"/>
      <c r="CU42" s="624"/>
      <c r="CV42" s="624"/>
      <c r="CW42" s="624"/>
      <c r="CX42" s="624"/>
      <c r="CY42" s="625"/>
      <c r="CZ42" s="657">
        <v>11.4</v>
      </c>
      <c r="DA42" s="706"/>
      <c r="DB42" s="706"/>
      <c r="DC42" s="707"/>
      <c r="DD42" s="632">
        <v>869442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201938</v>
      </c>
      <c r="CS43" s="655"/>
      <c r="CT43" s="655"/>
      <c r="CU43" s="655"/>
      <c r="CV43" s="655"/>
      <c r="CW43" s="655"/>
      <c r="CX43" s="655"/>
      <c r="CY43" s="656"/>
      <c r="CZ43" s="657">
        <v>0.3</v>
      </c>
      <c r="DA43" s="658"/>
      <c r="DB43" s="658"/>
      <c r="DC43" s="659"/>
      <c r="DD43" s="632">
        <v>201938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331</v>
      </c>
      <c r="CD44" s="729" t="s">
        <v>284</v>
      </c>
      <c r="CE44" s="730"/>
      <c r="CF44" s="620" t="s">
        <v>332</v>
      </c>
      <c r="CG44" s="621"/>
      <c r="CH44" s="621"/>
      <c r="CI44" s="621"/>
      <c r="CJ44" s="621"/>
      <c r="CK44" s="621"/>
      <c r="CL44" s="621"/>
      <c r="CM44" s="621"/>
      <c r="CN44" s="621"/>
      <c r="CO44" s="621"/>
      <c r="CP44" s="621"/>
      <c r="CQ44" s="622"/>
      <c r="CR44" s="623">
        <v>6952587</v>
      </c>
      <c r="CS44" s="624"/>
      <c r="CT44" s="624"/>
      <c r="CU44" s="624"/>
      <c r="CV44" s="624"/>
      <c r="CW44" s="624"/>
      <c r="CX44" s="624"/>
      <c r="CY44" s="625"/>
      <c r="CZ44" s="657">
        <v>11.4</v>
      </c>
      <c r="DA44" s="706"/>
      <c r="DB44" s="706"/>
      <c r="DC44" s="707"/>
      <c r="DD44" s="632">
        <v>869442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333</v>
      </c>
      <c r="CG45" s="621"/>
      <c r="CH45" s="621"/>
      <c r="CI45" s="621"/>
      <c r="CJ45" s="621"/>
      <c r="CK45" s="621"/>
      <c r="CL45" s="621"/>
      <c r="CM45" s="621"/>
      <c r="CN45" s="621"/>
      <c r="CO45" s="621"/>
      <c r="CP45" s="621"/>
      <c r="CQ45" s="622"/>
      <c r="CR45" s="623">
        <v>3745902</v>
      </c>
      <c r="CS45" s="655"/>
      <c r="CT45" s="655"/>
      <c r="CU45" s="655"/>
      <c r="CV45" s="655"/>
      <c r="CW45" s="655"/>
      <c r="CX45" s="655"/>
      <c r="CY45" s="656"/>
      <c r="CZ45" s="657">
        <v>6.2</v>
      </c>
      <c r="DA45" s="658"/>
      <c r="DB45" s="658"/>
      <c r="DC45" s="659"/>
      <c r="DD45" s="632">
        <v>278574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334</v>
      </c>
      <c r="CG46" s="621"/>
      <c r="CH46" s="621"/>
      <c r="CI46" s="621"/>
      <c r="CJ46" s="621"/>
      <c r="CK46" s="621"/>
      <c r="CL46" s="621"/>
      <c r="CM46" s="621"/>
      <c r="CN46" s="621"/>
      <c r="CO46" s="621"/>
      <c r="CP46" s="621"/>
      <c r="CQ46" s="622"/>
      <c r="CR46" s="623">
        <v>3206685</v>
      </c>
      <c r="CS46" s="624"/>
      <c r="CT46" s="624"/>
      <c r="CU46" s="624"/>
      <c r="CV46" s="624"/>
      <c r="CW46" s="624"/>
      <c r="CX46" s="624"/>
      <c r="CY46" s="625"/>
      <c r="CZ46" s="657">
        <v>5.3</v>
      </c>
      <c r="DA46" s="706"/>
      <c r="DB46" s="706"/>
      <c r="DC46" s="707"/>
      <c r="DD46" s="632">
        <v>590868</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335</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336</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337</v>
      </c>
      <c r="CE49" s="667"/>
      <c r="CF49" s="667"/>
      <c r="CG49" s="667"/>
      <c r="CH49" s="667"/>
      <c r="CI49" s="667"/>
      <c r="CJ49" s="667"/>
      <c r="CK49" s="667"/>
      <c r="CL49" s="667"/>
      <c r="CM49" s="667"/>
      <c r="CN49" s="667"/>
      <c r="CO49" s="667"/>
      <c r="CP49" s="667"/>
      <c r="CQ49" s="668"/>
      <c r="CR49" s="695">
        <v>60818657</v>
      </c>
      <c r="CS49" s="691"/>
      <c r="CT49" s="691"/>
      <c r="CU49" s="691"/>
      <c r="CV49" s="691"/>
      <c r="CW49" s="691"/>
      <c r="CX49" s="691"/>
      <c r="CY49" s="718"/>
      <c r="CZ49" s="719">
        <v>100</v>
      </c>
      <c r="DA49" s="720"/>
      <c r="DB49" s="720"/>
      <c r="DC49" s="721"/>
      <c r="DD49" s="722">
        <v>34849528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360</v>
      </c>
      <c r="C7" s="750"/>
      <c r="D7" s="750"/>
      <c r="E7" s="750"/>
      <c r="F7" s="750"/>
      <c r="G7" s="750"/>
      <c r="H7" s="750"/>
      <c r="I7" s="750"/>
      <c r="J7" s="750"/>
      <c r="K7" s="750"/>
      <c r="L7" s="750"/>
      <c r="M7" s="750"/>
      <c r="N7" s="750"/>
      <c r="O7" s="750"/>
      <c r="P7" s="751"/>
      <c r="Q7" s="752">
        <v>63830</v>
      </c>
      <c r="R7" s="753"/>
      <c r="S7" s="753"/>
      <c r="T7" s="753"/>
      <c r="U7" s="753"/>
      <c r="V7" s="753">
        <v>61699</v>
      </c>
      <c r="W7" s="753"/>
      <c r="X7" s="753"/>
      <c r="Y7" s="753"/>
      <c r="Z7" s="753"/>
      <c r="AA7" s="753">
        <v>2130</v>
      </c>
      <c r="AB7" s="753"/>
      <c r="AC7" s="753"/>
      <c r="AD7" s="753"/>
      <c r="AE7" s="754"/>
      <c r="AF7" s="755">
        <v>1910</v>
      </c>
      <c r="AG7" s="756"/>
      <c r="AH7" s="756"/>
      <c r="AI7" s="756"/>
      <c r="AJ7" s="757"/>
      <c r="AK7" s="792">
        <v>399</v>
      </c>
      <c r="AL7" s="793"/>
      <c r="AM7" s="793"/>
      <c r="AN7" s="793"/>
      <c r="AO7" s="793"/>
      <c r="AP7" s="793">
        <v>61343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541</v>
      </c>
      <c r="BT7" s="797"/>
      <c r="BU7" s="797"/>
      <c r="BV7" s="797"/>
      <c r="BW7" s="797"/>
      <c r="BX7" s="797"/>
      <c r="BY7" s="797"/>
      <c r="BZ7" s="797"/>
      <c r="CA7" s="797"/>
      <c r="CB7" s="797"/>
      <c r="CC7" s="797"/>
      <c r="CD7" s="797"/>
      <c r="CE7" s="797"/>
      <c r="CF7" s="797"/>
      <c r="CG7" s="798"/>
      <c r="CH7" s="789">
        <v>4</v>
      </c>
      <c r="CI7" s="790"/>
      <c r="CJ7" s="790"/>
      <c r="CK7" s="790"/>
      <c r="CL7" s="791"/>
      <c r="CM7" s="789">
        <v>300</v>
      </c>
      <c r="CN7" s="790"/>
      <c r="CO7" s="790"/>
      <c r="CP7" s="790"/>
      <c r="CQ7" s="791"/>
      <c r="CR7" s="789">
        <v>250</v>
      </c>
      <c r="CS7" s="790"/>
      <c r="CT7" s="790"/>
      <c r="CU7" s="790"/>
      <c r="CV7" s="791"/>
      <c r="CW7" s="789" t="s">
        <v>531</v>
      </c>
      <c r="CX7" s="790"/>
      <c r="CY7" s="790"/>
      <c r="CZ7" s="790"/>
      <c r="DA7" s="791"/>
      <c r="DB7" s="789" t="s">
        <v>531</v>
      </c>
      <c r="DC7" s="790"/>
      <c r="DD7" s="790"/>
      <c r="DE7" s="790"/>
      <c r="DF7" s="791"/>
      <c r="DG7" s="789" t="s">
        <v>530</v>
      </c>
      <c r="DH7" s="790"/>
      <c r="DI7" s="790"/>
      <c r="DJ7" s="790"/>
      <c r="DK7" s="791"/>
      <c r="DL7" s="789" t="s">
        <v>531</v>
      </c>
      <c r="DM7" s="790"/>
      <c r="DN7" s="790"/>
      <c r="DO7" s="790"/>
      <c r="DP7" s="791"/>
      <c r="DQ7" s="789" t="s">
        <v>531</v>
      </c>
      <c r="DR7" s="790"/>
      <c r="DS7" s="790"/>
      <c r="DT7" s="790"/>
      <c r="DU7" s="791"/>
      <c r="DV7" s="770"/>
      <c r="DW7" s="771"/>
      <c r="DX7" s="771"/>
      <c r="DY7" s="771"/>
      <c r="DZ7" s="772"/>
      <c r="EA7" s="205"/>
    </row>
    <row r="8" spans="1:131" s="206" customFormat="1" ht="26.25" customHeight="1" x14ac:dyDescent="0.15">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-16</v>
      </c>
      <c r="CI8" s="800"/>
      <c r="CJ8" s="800"/>
      <c r="CK8" s="800"/>
      <c r="CL8" s="801"/>
      <c r="CM8" s="799">
        <v>245</v>
      </c>
      <c r="CN8" s="800"/>
      <c r="CO8" s="800"/>
      <c r="CP8" s="800"/>
      <c r="CQ8" s="801"/>
      <c r="CR8" s="799">
        <v>200</v>
      </c>
      <c r="CS8" s="800"/>
      <c r="CT8" s="800"/>
      <c r="CU8" s="800"/>
      <c r="CV8" s="801"/>
      <c r="CW8" s="799" t="s">
        <v>531</v>
      </c>
      <c r="CX8" s="800"/>
      <c r="CY8" s="800"/>
      <c r="CZ8" s="800"/>
      <c r="DA8" s="801"/>
      <c r="DB8" s="799" t="s">
        <v>531</v>
      </c>
      <c r="DC8" s="800"/>
      <c r="DD8" s="800"/>
      <c r="DE8" s="800"/>
      <c r="DF8" s="801"/>
      <c r="DG8" s="799" t="s">
        <v>531</v>
      </c>
      <c r="DH8" s="800"/>
      <c r="DI8" s="800"/>
      <c r="DJ8" s="800"/>
      <c r="DK8" s="801"/>
      <c r="DL8" s="799" t="s">
        <v>531</v>
      </c>
      <c r="DM8" s="800"/>
      <c r="DN8" s="800"/>
      <c r="DO8" s="800"/>
      <c r="DP8" s="801"/>
      <c r="DQ8" s="799" t="s">
        <v>531</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543</v>
      </c>
      <c r="BT9" s="787"/>
      <c r="BU9" s="787"/>
      <c r="BV9" s="787"/>
      <c r="BW9" s="787"/>
      <c r="BX9" s="787"/>
      <c r="BY9" s="787"/>
      <c r="BZ9" s="787"/>
      <c r="CA9" s="787"/>
      <c r="CB9" s="787"/>
      <c r="CC9" s="787"/>
      <c r="CD9" s="787"/>
      <c r="CE9" s="787"/>
      <c r="CF9" s="787"/>
      <c r="CG9" s="788"/>
      <c r="CH9" s="799">
        <v>-2</v>
      </c>
      <c r="CI9" s="800"/>
      <c r="CJ9" s="800"/>
      <c r="CK9" s="800"/>
      <c r="CL9" s="801"/>
      <c r="CM9" s="799">
        <v>213</v>
      </c>
      <c r="CN9" s="800"/>
      <c r="CO9" s="800"/>
      <c r="CP9" s="800"/>
      <c r="CQ9" s="801"/>
      <c r="CR9" s="799">
        <v>200</v>
      </c>
      <c r="CS9" s="800"/>
      <c r="CT9" s="800"/>
      <c r="CU9" s="800"/>
      <c r="CV9" s="801"/>
      <c r="CW9" s="799" t="s">
        <v>531</v>
      </c>
      <c r="CX9" s="800"/>
      <c r="CY9" s="800"/>
      <c r="CZ9" s="800"/>
      <c r="DA9" s="801"/>
      <c r="DB9" s="799" t="s">
        <v>531</v>
      </c>
      <c r="DC9" s="800"/>
      <c r="DD9" s="800"/>
      <c r="DE9" s="800"/>
      <c r="DF9" s="801"/>
      <c r="DG9" s="799" t="s">
        <v>531</v>
      </c>
      <c r="DH9" s="800"/>
      <c r="DI9" s="800"/>
      <c r="DJ9" s="800"/>
      <c r="DK9" s="801"/>
      <c r="DL9" s="799" t="s">
        <v>531</v>
      </c>
      <c r="DM9" s="800"/>
      <c r="DN9" s="800"/>
      <c r="DO9" s="800"/>
      <c r="DP9" s="801"/>
      <c r="DQ9" s="799" t="s">
        <v>531</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544</v>
      </c>
      <c r="BT10" s="787"/>
      <c r="BU10" s="787"/>
      <c r="BV10" s="787"/>
      <c r="BW10" s="787"/>
      <c r="BX10" s="787"/>
      <c r="BY10" s="787"/>
      <c r="BZ10" s="787"/>
      <c r="CA10" s="787"/>
      <c r="CB10" s="787"/>
      <c r="CC10" s="787"/>
      <c r="CD10" s="787"/>
      <c r="CE10" s="787"/>
      <c r="CF10" s="787"/>
      <c r="CG10" s="788"/>
      <c r="CH10" s="799">
        <v>1</v>
      </c>
      <c r="CI10" s="800"/>
      <c r="CJ10" s="800"/>
      <c r="CK10" s="800"/>
      <c r="CL10" s="801"/>
      <c r="CM10" s="799">
        <v>287</v>
      </c>
      <c r="CN10" s="800"/>
      <c r="CO10" s="800"/>
      <c r="CP10" s="800"/>
      <c r="CQ10" s="801"/>
      <c r="CR10" s="799">
        <v>250</v>
      </c>
      <c r="CS10" s="800"/>
      <c r="CT10" s="800"/>
      <c r="CU10" s="800"/>
      <c r="CV10" s="801"/>
      <c r="CW10" s="799" t="s">
        <v>531</v>
      </c>
      <c r="CX10" s="800"/>
      <c r="CY10" s="800"/>
      <c r="CZ10" s="800"/>
      <c r="DA10" s="801"/>
      <c r="DB10" s="799" t="s">
        <v>531</v>
      </c>
      <c r="DC10" s="800"/>
      <c r="DD10" s="800"/>
      <c r="DE10" s="800"/>
      <c r="DF10" s="801"/>
      <c r="DG10" s="799" t="s">
        <v>531</v>
      </c>
      <c r="DH10" s="800"/>
      <c r="DI10" s="800"/>
      <c r="DJ10" s="800"/>
      <c r="DK10" s="801"/>
      <c r="DL10" s="799" t="s">
        <v>531</v>
      </c>
      <c r="DM10" s="800"/>
      <c r="DN10" s="800"/>
      <c r="DO10" s="800"/>
      <c r="DP10" s="801"/>
      <c r="DQ10" s="799" t="s">
        <v>531</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545</v>
      </c>
      <c r="BT11" s="787"/>
      <c r="BU11" s="787"/>
      <c r="BV11" s="787"/>
      <c r="BW11" s="787"/>
      <c r="BX11" s="787"/>
      <c r="BY11" s="787"/>
      <c r="BZ11" s="787"/>
      <c r="CA11" s="787"/>
      <c r="CB11" s="787"/>
      <c r="CC11" s="787"/>
      <c r="CD11" s="787"/>
      <c r="CE11" s="787"/>
      <c r="CF11" s="787"/>
      <c r="CG11" s="788"/>
      <c r="CH11" s="799">
        <v>0</v>
      </c>
      <c r="CI11" s="800"/>
      <c r="CJ11" s="800"/>
      <c r="CK11" s="800"/>
      <c r="CL11" s="801"/>
      <c r="CM11" s="799">
        <v>165</v>
      </c>
      <c r="CN11" s="800"/>
      <c r="CO11" s="800"/>
      <c r="CP11" s="800"/>
      <c r="CQ11" s="801"/>
      <c r="CR11" s="799">
        <v>32</v>
      </c>
      <c r="CS11" s="800"/>
      <c r="CT11" s="800"/>
      <c r="CU11" s="800"/>
      <c r="CV11" s="801"/>
      <c r="CW11" s="799" t="s">
        <v>530</v>
      </c>
      <c r="CX11" s="800"/>
      <c r="CY11" s="800"/>
      <c r="CZ11" s="800"/>
      <c r="DA11" s="801"/>
      <c r="DB11" s="799" t="s">
        <v>530</v>
      </c>
      <c r="DC11" s="800"/>
      <c r="DD11" s="800"/>
      <c r="DE11" s="800"/>
      <c r="DF11" s="801"/>
      <c r="DG11" s="799" t="s">
        <v>530</v>
      </c>
      <c r="DH11" s="800"/>
      <c r="DI11" s="800"/>
      <c r="DJ11" s="800"/>
      <c r="DK11" s="801"/>
      <c r="DL11" s="799" t="s">
        <v>530</v>
      </c>
      <c r="DM11" s="800"/>
      <c r="DN11" s="800"/>
      <c r="DO11" s="800"/>
      <c r="DP11" s="801"/>
      <c r="DQ11" s="799" t="s">
        <v>530</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62949</v>
      </c>
      <c r="R23" s="812"/>
      <c r="S23" s="812"/>
      <c r="T23" s="812"/>
      <c r="U23" s="812"/>
      <c r="V23" s="812">
        <v>60819</v>
      </c>
      <c r="W23" s="812"/>
      <c r="X23" s="812"/>
      <c r="Y23" s="812"/>
      <c r="Z23" s="812"/>
      <c r="AA23" s="812">
        <v>2130</v>
      </c>
      <c r="AB23" s="812"/>
      <c r="AC23" s="812"/>
      <c r="AD23" s="812"/>
      <c r="AE23" s="813"/>
      <c r="AF23" s="814">
        <v>1910</v>
      </c>
      <c r="AG23" s="812"/>
      <c r="AH23" s="812"/>
      <c r="AI23" s="812"/>
      <c r="AJ23" s="815"/>
      <c r="AK23" s="816"/>
      <c r="AL23" s="817"/>
      <c r="AM23" s="817"/>
      <c r="AN23" s="817"/>
      <c r="AO23" s="817"/>
      <c r="AP23" s="812">
        <v>61343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374</v>
      </c>
      <c r="C28" s="750"/>
      <c r="D28" s="750"/>
      <c r="E28" s="750"/>
      <c r="F28" s="750"/>
      <c r="G28" s="750"/>
      <c r="H28" s="750"/>
      <c r="I28" s="750"/>
      <c r="J28" s="750"/>
      <c r="K28" s="750"/>
      <c r="L28" s="750"/>
      <c r="M28" s="750"/>
      <c r="N28" s="750"/>
      <c r="O28" s="750"/>
      <c r="P28" s="751"/>
      <c r="Q28" s="840">
        <v>21596</v>
      </c>
      <c r="R28" s="841"/>
      <c r="S28" s="841"/>
      <c r="T28" s="841"/>
      <c r="U28" s="841"/>
      <c r="V28" s="841">
        <v>20810</v>
      </c>
      <c r="W28" s="841"/>
      <c r="X28" s="841"/>
      <c r="Y28" s="841"/>
      <c r="Z28" s="841"/>
      <c r="AA28" s="841">
        <v>786</v>
      </c>
      <c r="AB28" s="841"/>
      <c r="AC28" s="841"/>
      <c r="AD28" s="841"/>
      <c r="AE28" s="842"/>
      <c r="AF28" s="843">
        <v>786</v>
      </c>
      <c r="AG28" s="841"/>
      <c r="AH28" s="841"/>
      <c r="AI28" s="841"/>
      <c r="AJ28" s="844"/>
      <c r="AK28" s="845">
        <v>2326</v>
      </c>
      <c r="AL28" s="836"/>
      <c r="AM28" s="836"/>
      <c r="AN28" s="836"/>
      <c r="AO28" s="836"/>
      <c r="AP28" s="836" t="s">
        <v>530</v>
      </c>
      <c r="AQ28" s="836"/>
      <c r="AR28" s="836"/>
      <c r="AS28" s="836"/>
      <c r="AT28" s="836"/>
      <c r="AU28" s="836" t="s">
        <v>531</v>
      </c>
      <c r="AV28" s="836"/>
      <c r="AW28" s="836"/>
      <c r="AX28" s="836"/>
      <c r="AY28" s="836"/>
      <c r="AZ28" s="837" t="s">
        <v>530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375</v>
      </c>
      <c r="C29" s="774"/>
      <c r="D29" s="774"/>
      <c r="E29" s="774"/>
      <c r="F29" s="774"/>
      <c r="G29" s="774"/>
      <c r="H29" s="774"/>
      <c r="I29" s="774"/>
      <c r="J29" s="774"/>
      <c r="K29" s="774"/>
      <c r="L29" s="774"/>
      <c r="M29" s="774"/>
      <c r="N29" s="774"/>
      <c r="O29" s="774"/>
      <c r="P29" s="775"/>
      <c r="Q29" s="776">
        <v>1681</v>
      </c>
      <c r="R29" s="777"/>
      <c r="S29" s="777"/>
      <c r="T29" s="777"/>
      <c r="U29" s="777"/>
      <c r="V29" s="777">
        <v>1656</v>
      </c>
      <c r="W29" s="777"/>
      <c r="X29" s="777"/>
      <c r="Y29" s="777"/>
      <c r="Z29" s="777"/>
      <c r="AA29" s="777">
        <v>25</v>
      </c>
      <c r="AB29" s="777"/>
      <c r="AC29" s="777"/>
      <c r="AD29" s="777"/>
      <c r="AE29" s="778"/>
      <c r="AF29" s="779">
        <v>25</v>
      </c>
      <c r="AG29" s="780"/>
      <c r="AH29" s="780"/>
      <c r="AI29" s="780"/>
      <c r="AJ29" s="781"/>
      <c r="AK29" s="848">
        <v>471</v>
      </c>
      <c r="AL29" s="849"/>
      <c r="AM29" s="849"/>
      <c r="AN29" s="849"/>
      <c r="AO29" s="849"/>
      <c r="AP29" s="849" t="s">
        <v>530</v>
      </c>
      <c r="AQ29" s="849"/>
      <c r="AR29" s="849"/>
      <c r="AS29" s="849"/>
      <c r="AT29" s="849"/>
      <c r="AU29" s="849" t="s">
        <v>531</v>
      </c>
      <c r="AV29" s="849"/>
      <c r="AW29" s="849"/>
      <c r="AX29" s="849"/>
      <c r="AY29" s="849"/>
      <c r="AZ29" s="850" t="s">
        <v>531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376</v>
      </c>
      <c r="C30" s="774"/>
      <c r="D30" s="774"/>
      <c r="E30" s="774"/>
      <c r="F30" s="774"/>
      <c r="G30" s="774"/>
      <c r="H30" s="774"/>
      <c r="I30" s="774"/>
      <c r="J30" s="774"/>
      <c r="K30" s="774"/>
      <c r="L30" s="774"/>
      <c r="M30" s="774"/>
      <c r="N30" s="774"/>
      <c r="O30" s="774"/>
      <c r="P30" s="775"/>
      <c r="Q30" s="776">
        <v>2676</v>
      </c>
      <c r="R30" s="777"/>
      <c r="S30" s="777"/>
      <c r="T30" s="777"/>
      <c r="U30" s="777"/>
      <c r="V30" s="777">
        <v>2554</v>
      </c>
      <c r="W30" s="777"/>
      <c r="X30" s="777"/>
      <c r="Y30" s="777"/>
      <c r="Z30" s="777"/>
      <c r="AA30" s="777">
        <v>122</v>
      </c>
      <c r="AB30" s="777"/>
      <c r="AC30" s="777"/>
      <c r="AD30" s="777"/>
      <c r="AE30" s="778"/>
      <c r="AF30" s="779">
        <v>1511</v>
      </c>
      <c r="AG30" s="780"/>
      <c r="AH30" s="780"/>
      <c r="AI30" s="780"/>
      <c r="AJ30" s="781"/>
      <c r="AK30" s="848">
        <v>28</v>
      </c>
      <c r="AL30" s="849"/>
      <c r="AM30" s="849"/>
      <c r="AN30" s="849"/>
      <c r="AO30" s="849"/>
      <c r="AP30" s="849">
        <v>11961</v>
      </c>
      <c r="AQ30" s="849"/>
      <c r="AR30" s="849"/>
      <c r="AS30" s="849"/>
      <c r="AT30" s="849"/>
      <c r="AU30" s="849">
        <v>12</v>
      </c>
      <c r="AV30" s="849"/>
      <c r="AW30" s="849"/>
      <c r="AX30" s="849"/>
      <c r="AY30" s="849"/>
      <c r="AZ30" s="850" t="s">
        <v>530</v>
      </c>
      <c r="BA30" s="850"/>
      <c r="BB30" s="850"/>
      <c r="BC30" s="850"/>
      <c r="BD30" s="850"/>
      <c r="BE30" s="846" t="s">
        <v>377</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4200</v>
      </c>
      <c r="R31" s="777"/>
      <c r="S31" s="777"/>
      <c r="T31" s="777"/>
      <c r="U31" s="777"/>
      <c r="V31" s="777">
        <v>3479</v>
      </c>
      <c r="W31" s="777"/>
      <c r="X31" s="777"/>
      <c r="Y31" s="777"/>
      <c r="Z31" s="777"/>
      <c r="AA31" s="777">
        <v>721</v>
      </c>
      <c r="AB31" s="777"/>
      <c r="AC31" s="777"/>
      <c r="AD31" s="777"/>
      <c r="AE31" s="778"/>
      <c r="AF31" s="779">
        <v>1253</v>
      </c>
      <c r="AG31" s="780"/>
      <c r="AH31" s="780"/>
      <c r="AI31" s="780"/>
      <c r="AJ31" s="781"/>
      <c r="AK31" s="848">
        <v>1415</v>
      </c>
      <c r="AL31" s="849"/>
      <c r="AM31" s="849"/>
      <c r="AN31" s="849"/>
      <c r="AO31" s="849"/>
      <c r="AP31" s="849">
        <v>14234</v>
      </c>
      <c r="AQ31" s="849"/>
      <c r="AR31" s="849"/>
      <c r="AS31" s="849"/>
      <c r="AT31" s="849"/>
      <c r="AU31" s="849">
        <v>7886</v>
      </c>
      <c r="AV31" s="849"/>
      <c r="AW31" s="849"/>
      <c r="AX31" s="849"/>
      <c r="AY31" s="849"/>
      <c r="AZ31" s="850" t="s">
        <v>530</v>
      </c>
      <c r="BA31" s="850"/>
      <c r="BB31" s="850"/>
      <c r="BC31" s="850"/>
      <c r="BD31" s="850"/>
      <c r="BE31" s="846" t="s">
        <v>377</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379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3576</v>
      </c>
      <c r="AG63" s="860"/>
      <c r="AH63" s="860"/>
      <c r="AI63" s="860"/>
      <c r="AJ63" s="861"/>
      <c r="AK63" s="862"/>
      <c r="AL63" s="857"/>
      <c r="AM63" s="857"/>
      <c r="AN63" s="857"/>
      <c r="AO63" s="857"/>
      <c r="AP63" s="860">
        <v>26195</v>
      </c>
      <c r="AQ63" s="860"/>
      <c r="AR63" s="860"/>
      <c r="AS63" s="860"/>
      <c r="AT63" s="860"/>
      <c r="AU63" s="860">
        <v>7898</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382</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383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532</v>
      </c>
      <c r="C68" s="888"/>
      <c r="D68" s="888"/>
      <c r="E68" s="888"/>
      <c r="F68" s="888"/>
      <c r="G68" s="888"/>
      <c r="H68" s="888"/>
      <c r="I68" s="888"/>
      <c r="J68" s="888"/>
      <c r="K68" s="888"/>
      <c r="L68" s="888"/>
      <c r="M68" s="888"/>
      <c r="N68" s="888"/>
      <c r="O68" s="888"/>
      <c r="P68" s="889"/>
      <c r="Q68" s="890">
        <v>3701</v>
      </c>
      <c r="R68" s="884"/>
      <c r="S68" s="884"/>
      <c r="T68" s="884"/>
      <c r="U68" s="884"/>
      <c r="V68" s="884">
        <v>3681</v>
      </c>
      <c r="W68" s="884"/>
      <c r="X68" s="884"/>
      <c r="Y68" s="884"/>
      <c r="Z68" s="884"/>
      <c r="AA68" s="884">
        <v>20</v>
      </c>
      <c r="AB68" s="884"/>
      <c r="AC68" s="884"/>
      <c r="AD68" s="884"/>
      <c r="AE68" s="884"/>
      <c r="AF68" s="884">
        <v>20</v>
      </c>
      <c r="AG68" s="884"/>
      <c r="AH68" s="884"/>
      <c r="AI68" s="884"/>
      <c r="AJ68" s="884"/>
      <c r="AK68" s="884" t="s">
        <v>546</v>
      </c>
      <c r="AL68" s="884"/>
      <c r="AM68" s="884"/>
      <c r="AN68" s="884"/>
      <c r="AO68" s="884"/>
      <c r="AP68" s="884">
        <v>1236</v>
      </c>
      <c r="AQ68" s="884"/>
      <c r="AR68" s="884"/>
      <c r="AS68" s="884"/>
      <c r="AT68" s="884"/>
      <c r="AU68" s="884">
        <v>661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547</v>
      </c>
      <c r="C69" s="892"/>
      <c r="D69" s="892"/>
      <c r="E69" s="892"/>
      <c r="F69" s="892"/>
      <c r="G69" s="892"/>
      <c r="H69" s="892"/>
      <c r="I69" s="892"/>
      <c r="J69" s="892"/>
      <c r="K69" s="892"/>
      <c r="L69" s="892"/>
      <c r="M69" s="892"/>
      <c r="N69" s="892"/>
      <c r="O69" s="892"/>
      <c r="P69" s="893"/>
      <c r="Q69" s="894">
        <v>61542</v>
      </c>
      <c r="R69" s="849"/>
      <c r="S69" s="849"/>
      <c r="T69" s="849"/>
      <c r="U69" s="849"/>
      <c r="V69" s="849">
        <v>59857</v>
      </c>
      <c r="W69" s="849"/>
      <c r="X69" s="849"/>
      <c r="Y69" s="849"/>
      <c r="Z69" s="849"/>
      <c r="AA69" s="849">
        <v>1685</v>
      </c>
      <c r="AB69" s="849"/>
      <c r="AC69" s="849"/>
      <c r="AD69" s="849"/>
      <c r="AE69" s="849"/>
      <c r="AF69" s="849">
        <v>1685</v>
      </c>
      <c r="AG69" s="849"/>
      <c r="AH69" s="849"/>
      <c r="AI69" s="849"/>
      <c r="AJ69" s="849"/>
      <c r="AK69" s="849">
        <v>65</v>
      </c>
      <c r="AL69" s="849"/>
      <c r="AM69" s="849"/>
      <c r="AN69" s="849"/>
      <c r="AO69" s="849"/>
      <c r="AP69" s="849" t="s">
        <v>531</v>
      </c>
      <c r="AQ69" s="849"/>
      <c r="AR69" s="849"/>
      <c r="AS69" s="849"/>
      <c r="AT69" s="849"/>
      <c r="AU69" s="849" t="s">
        <v>530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533</v>
      </c>
      <c r="C70" s="892"/>
      <c r="D70" s="892"/>
      <c r="E70" s="892"/>
      <c r="F70" s="892"/>
      <c r="G70" s="892"/>
      <c r="H70" s="892"/>
      <c r="I70" s="892"/>
      <c r="J70" s="892"/>
      <c r="K70" s="892"/>
      <c r="L70" s="892"/>
      <c r="M70" s="892"/>
      <c r="N70" s="892"/>
      <c r="O70" s="892"/>
      <c r="P70" s="893"/>
      <c r="Q70" s="894">
        <v>26916</v>
      </c>
      <c r="R70" s="849"/>
      <c r="S70" s="849"/>
      <c r="T70" s="849"/>
      <c r="U70" s="849"/>
      <c r="V70" s="849">
        <v>26194</v>
      </c>
      <c r="W70" s="849"/>
      <c r="X70" s="849"/>
      <c r="Y70" s="849"/>
      <c r="Z70" s="849"/>
      <c r="AA70" s="849">
        <v>722</v>
      </c>
      <c r="AB70" s="849"/>
      <c r="AC70" s="849"/>
      <c r="AD70" s="849"/>
      <c r="AE70" s="849"/>
      <c r="AF70" s="849">
        <v>722</v>
      </c>
      <c r="AG70" s="849"/>
      <c r="AH70" s="849"/>
      <c r="AI70" s="849"/>
      <c r="AJ70" s="849"/>
      <c r="AK70" s="849" t="s">
        <v>546</v>
      </c>
      <c r="AL70" s="849"/>
      <c r="AM70" s="849"/>
      <c r="AN70" s="849"/>
      <c r="AO70" s="849"/>
      <c r="AP70" s="849">
        <v>264</v>
      </c>
      <c r="AQ70" s="849"/>
      <c r="AR70" s="849"/>
      <c r="AS70" s="849"/>
      <c r="AT70" s="849"/>
      <c r="AU70" s="849" t="s">
        <v>530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534</v>
      </c>
      <c r="C71" s="892"/>
      <c r="D71" s="892"/>
      <c r="E71" s="892"/>
      <c r="F71" s="892"/>
      <c r="G71" s="892"/>
      <c r="H71" s="892"/>
      <c r="I71" s="892"/>
      <c r="J71" s="892"/>
      <c r="K71" s="892"/>
      <c r="L71" s="892"/>
      <c r="M71" s="892"/>
      <c r="N71" s="892"/>
      <c r="O71" s="892"/>
      <c r="P71" s="893"/>
      <c r="Q71" s="894">
        <v>252</v>
      </c>
      <c r="R71" s="849"/>
      <c r="S71" s="849"/>
      <c r="T71" s="849"/>
      <c r="U71" s="849"/>
      <c r="V71" s="849">
        <v>217</v>
      </c>
      <c r="W71" s="849"/>
      <c r="X71" s="849"/>
      <c r="Y71" s="849"/>
      <c r="Z71" s="849"/>
      <c r="AA71" s="849">
        <v>35</v>
      </c>
      <c r="AB71" s="849"/>
      <c r="AC71" s="849"/>
      <c r="AD71" s="849"/>
      <c r="AE71" s="849"/>
      <c r="AF71" s="849">
        <v>35</v>
      </c>
      <c r="AG71" s="849"/>
      <c r="AH71" s="849"/>
      <c r="AI71" s="849"/>
      <c r="AJ71" s="849"/>
      <c r="AK71" s="849" t="s">
        <v>546</v>
      </c>
      <c r="AL71" s="849"/>
      <c r="AM71" s="849"/>
      <c r="AN71" s="849"/>
      <c r="AO71" s="849"/>
      <c r="AP71" s="849" t="s">
        <v>530</v>
      </c>
      <c r="AQ71" s="849"/>
      <c r="AR71" s="849"/>
      <c r="AS71" s="849"/>
      <c r="AT71" s="849"/>
      <c r="AU71" s="849" t="s">
        <v>530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535</v>
      </c>
      <c r="C72" s="892"/>
      <c r="D72" s="892"/>
      <c r="E72" s="892"/>
      <c r="F72" s="892"/>
      <c r="G72" s="892"/>
      <c r="H72" s="892"/>
      <c r="I72" s="892"/>
      <c r="J72" s="892"/>
      <c r="K72" s="892"/>
      <c r="L72" s="892"/>
      <c r="M72" s="892"/>
      <c r="N72" s="892"/>
      <c r="O72" s="892"/>
      <c r="P72" s="893"/>
      <c r="Q72" s="894">
        <v>486</v>
      </c>
      <c r="R72" s="849"/>
      <c r="S72" s="849"/>
      <c r="T72" s="849"/>
      <c r="U72" s="849"/>
      <c r="V72" s="849">
        <v>469</v>
      </c>
      <c r="W72" s="849"/>
      <c r="X72" s="849"/>
      <c r="Y72" s="849"/>
      <c r="Z72" s="849"/>
      <c r="AA72" s="849">
        <v>17</v>
      </c>
      <c r="AB72" s="849"/>
      <c r="AC72" s="849"/>
      <c r="AD72" s="849"/>
      <c r="AE72" s="849"/>
      <c r="AF72" s="849">
        <v>17</v>
      </c>
      <c r="AG72" s="849"/>
      <c r="AH72" s="849"/>
      <c r="AI72" s="849"/>
      <c r="AJ72" s="849"/>
      <c r="AK72" s="849" t="s">
        <v>546</v>
      </c>
      <c r="AL72" s="849"/>
      <c r="AM72" s="849"/>
      <c r="AN72" s="849"/>
      <c r="AO72" s="849"/>
      <c r="AP72" s="849" t="s">
        <v>530</v>
      </c>
      <c r="AQ72" s="849"/>
      <c r="AR72" s="849"/>
      <c r="AS72" s="849"/>
      <c r="AT72" s="849"/>
      <c r="AU72" s="849" t="s">
        <v>530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536</v>
      </c>
      <c r="C73" s="892"/>
      <c r="D73" s="892"/>
      <c r="E73" s="892"/>
      <c r="F73" s="892"/>
      <c r="G73" s="892"/>
      <c r="H73" s="892"/>
      <c r="I73" s="892"/>
      <c r="J73" s="892"/>
      <c r="K73" s="892"/>
      <c r="L73" s="892"/>
      <c r="M73" s="892"/>
      <c r="N73" s="892"/>
      <c r="O73" s="892"/>
      <c r="P73" s="893"/>
      <c r="Q73" s="897">
        <v>189</v>
      </c>
      <c r="R73" s="898"/>
      <c r="S73" s="898"/>
      <c r="T73" s="898"/>
      <c r="U73" s="848"/>
      <c r="V73" s="899">
        <v>168</v>
      </c>
      <c r="W73" s="898"/>
      <c r="X73" s="898"/>
      <c r="Y73" s="898"/>
      <c r="Z73" s="848"/>
      <c r="AA73" s="899">
        <v>22</v>
      </c>
      <c r="AB73" s="898"/>
      <c r="AC73" s="898"/>
      <c r="AD73" s="898"/>
      <c r="AE73" s="848"/>
      <c r="AF73" s="899">
        <v>22</v>
      </c>
      <c r="AG73" s="898"/>
      <c r="AH73" s="898"/>
      <c r="AI73" s="898"/>
      <c r="AJ73" s="848"/>
      <c r="AK73" s="899">
        <v>13</v>
      </c>
      <c r="AL73" s="898"/>
      <c r="AM73" s="898"/>
      <c r="AN73" s="898"/>
      <c r="AO73" s="848"/>
      <c r="AP73" s="899" t="s">
        <v>476</v>
      </c>
      <c r="AQ73" s="898"/>
      <c r="AR73" s="898"/>
      <c r="AS73" s="898"/>
      <c r="AT73" s="848"/>
      <c r="AU73" s="899" t="s">
        <v>476</v>
      </c>
      <c r="AV73" s="898"/>
      <c r="AW73" s="898"/>
      <c r="AX73" s="898"/>
      <c r="AY73" s="848"/>
      <c r="AZ73" s="900"/>
      <c r="BA73" s="901"/>
      <c r="BB73" s="901"/>
      <c r="BC73" s="901"/>
      <c r="BD73" s="902"/>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537</v>
      </c>
      <c r="C74" s="892"/>
      <c r="D74" s="892"/>
      <c r="E74" s="892"/>
      <c r="F74" s="892"/>
      <c r="G74" s="892"/>
      <c r="H74" s="892"/>
      <c r="I74" s="892"/>
      <c r="J74" s="892"/>
      <c r="K74" s="892"/>
      <c r="L74" s="892"/>
      <c r="M74" s="892"/>
      <c r="N74" s="892"/>
      <c r="O74" s="892"/>
      <c r="P74" s="893"/>
      <c r="Q74" s="897">
        <v>1044329</v>
      </c>
      <c r="R74" s="898"/>
      <c r="S74" s="898"/>
      <c r="T74" s="898"/>
      <c r="U74" s="848"/>
      <c r="V74" s="899">
        <v>1022081</v>
      </c>
      <c r="W74" s="898"/>
      <c r="X74" s="898"/>
      <c r="Y74" s="898"/>
      <c r="Z74" s="848"/>
      <c r="AA74" s="899">
        <v>22247</v>
      </c>
      <c r="AB74" s="898"/>
      <c r="AC74" s="898"/>
      <c r="AD74" s="898"/>
      <c r="AE74" s="848"/>
      <c r="AF74" s="899">
        <v>22247</v>
      </c>
      <c r="AG74" s="898"/>
      <c r="AH74" s="898"/>
      <c r="AI74" s="898"/>
      <c r="AJ74" s="848"/>
      <c r="AK74" s="899">
        <v>593</v>
      </c>
      <c r="AL74" s="898"/>
      <c r="AM74" s="898"/>
      <c r="AN74" s="898"/>
      <c r="AO74" s="848"/>
      <c r="AP74" s="899" t="s">
        <v>476</v>
      </c>
      <c r="AQ74" s="898"/>
      <c r="AR74" s="898"/>
      <c r="AS74" s="898"/>
      <c r="AT74" s="848"/>
      <c r="AU74" s="899" t="s">
        <v>476</v>
      </c>
      <c r="AV74" s="898"/>
      <c r="AW74" s="898"/>
      <c r="AX74" s="898"/>
      <c r="AY74" s="848"/>
      <c r="AZ74" s="900"/>
      <c r="BA74" s="901"/>
      <c r="BB74" s="901"/>
      <c r="BC74" s="901"/>
      <c r="BD74" s="902"/>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538</v>
      </c>
      <c r="C75" s="892"/>
      <c r="D75" s="892"/>
      <c r="E75" s="892"/>
      <c r="F75" s="892"/>
      <c r="G75" s="892"/>
      <c r="H75" s="892"/>
      <c r="I75" s="892"/>
      <c r="J75" s="892"/>
      <c r="K75" s="892"/>
      <c r="L75" s="892"/>
      <c r="M75" s="892"/>
      <c r="N75" s="892"/>
      <c r="O75" s="892"/>
      <c r="P75" s="893"/>
      <c r="Q75" s="897">
        <v>268</v>
      </c>
      <c r="R75" s="898"/>
      <c r="S75" s="898"/>
      <c r="T75" s="898"/>
      <c r="U75" s="848"/>
      <c r="V75" s="899">
        <v>265</v>
      </c>
      <c r="W75" s="898"/>
      <c r="X75" s="898"/>
      <c r="Y75" s="898"/>
      <c r="Z75" s="848"/>
      <c r="AA75" s="899">
        <v>3</v>
      </c>
      <c r="AB75" s="898"/>
      <c r="AC75" s="898"/>
      <c r="AD75" s="898"/>
      <c r="AE75" s="848"/>
      <c r="AF75" s="899">
        <v>3</v>
      </c>
      <c r="AG75" s="898"/>
      <c r="AH75" s="898"/>
      <c r="AI75" s="898"/>
      <c r="AJ75" s="848"/>
      <c r="AK75" s="899">
        <v>110</v>
      </c>
      <c r="AL75" s="898"/>
      <c r="AM75" s="898"/>
      <c r="AN75" s="898"/>
      <c r="AO75" s="848"/>
      <c r="AP75" s="899" t="s">
        <v>530</v>
      </c>
      <c r="AQ75" s="898"/>
      <c r="AR75" s="898"/>
      <c r="AS75" s="898"/>
      <c r="AT75" s="848"/>
      <c r="AU75" s="899" t="s">
        <v>530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903" t="s">
        <v>539</v>
      </c>
      <c r="C76" s="904"/>
      <c r="D76" s="904"/>
      <c r="E76" s="904"/>
      <c r="F76" s="904"/>
      <c r="G76" s="904"/>
      <c r="H76" s="904"/>
      <c r="I76" s="904"/>
      <c r="J76" s="904"/>
      <c r="K76" s="904"/>
      <c r="L76" s="904"/>
      <c r="M76" s="904"/>
      <c r="N76" s="904"/>
      <c r="O76" s="904"/>
      <c r="P76" s="905"/>
      <c r="Q76" s="897">
        <v>42179</v>
      </c>
      <c r="R76" s="898"/>
      <c r="S76" s="898"/>
      <c r="T76" s="898"/>
      <c r="U76" s="848"/>
      <c r="V76" s="899">
        <v>35893</v>
      </c>
      <c r="W76" s="898"/>
      <c r="X76" s="898"/>
      <c r="Y76" s="898"/>
      <c r="Z76" s="848"/>
      <c r="AA76" s="899">
        <v>6286</v>
      </c>
      <c r="AB76" s="898"/>
      <c r="AC76" s="898"/>
      <c r="AD76" s="898"/>
      <c r="AE76" s="848"/>
      <c r="AF76" s="899">
        <v>25370</v>
      </c>
      <c r="AG76" s="898"/>
      <c r="AH76" s="898"/>
      <c r="AI76" s="898"/>
      <c r="AJ76" s="848"/>
      <c r="AK76" s="899" t="s">
        <v>476</v>
      </c>
      <c r="AL76" s="898"/>
      <c r="AM76" s="898"/>
      <c r="AN76" s="898"/>
      <c r="AO76" s="848"/>
      <c r="AP76" s="899">
        <v>140190</v>
      </c>
      <c r="AQ76" s="898"/>
      <c r="AR76" s="898"/>
      <c r="AS76" s="898"/>
      <c r="AT76" s="848"/>
      <c r="AU76" s="899" t="s">
        <v>476</v>
      </c>
      <c r="AV76" s="898"/>
      <c r="AW76" s="898"/>
      <c r="AX76" s="898"/>
      <c r="AY76" s="848"/>
      <c r="AZ76" s="900"/>
      <c r="BA76" s="901"/>
      <c r="BB76" s="901"/>
      <c r="BC76" s="901"/>
      <c r="BD76" s="902"/>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903" t="s">
        <v>540</v>
      </c>
      <c r="C77" s="904"/>
      <c r="D77" s="904"/>
      <c r="E77" s="904"/>
      <c r="F77" s="904"/>
      <c r="G77" s="904"/>
      <c r="H77" s="904"/>
      <c r="I77" s="904"/>
      <c r="J77" s="904"/>
      <c r="K77" s="904"/>
      <c r="L77" s="904"/>
      <c r="M77" s="904"/>
      <c r="N77" s="904"/>
      <c r="O77" s="904"/>
      <c r="P77" s="905"/>
      <c r="Q77" s="897">
        <v>8559</v>
      </c>
      <c r="R77" s="898"/>
      <c r="S77" s="898"/>
      <c r="T77" s="898"/>
      <c r="U77" s="848"/>
      <c r="V77" s="899">
        <v>6038</v>
      </c>
      <c r="W77" s="898"/>
      <c r="X77" s="898"/>
      <c r="Y77" s="898"/>
      <c r="Z77" s="848"/>
      <c r="AA77" s="899">
        <v>2521</v>
      </c>
      <c r="AB77" s="898"/>
      <c r="AC77" s="898"/>
      <c r="AD77" s="898"/>
      <c r="AE77" s="848"/>
      <c r="AF77" s="899">
        <v>17171</v>
      </c>
      <c r="AG77" s="898"/>
      <c r="AH77" s="898"/>
      <c r="AI77" s="898"/>
      <c r="AJ77" s="848"/>
      <c r="AK77" s="899" t="s">
        <v>476</v>
      </c>
      <c r="AL77" s="898"/>
      <c r="AM77" s="898"/>
      <c r="AN77" s="898"/>
      <c r="AO77" s="848"/>
      <c r="AP77" s="899">
        <v>18268</v>
      </c>
      <c r="AQ77" s="898"/>
      <c r="AR77" s="898"/>
      <c r="AS77" s="898"/>
      <c r="AT77" s="848"/>
      <c r="AU77" s="899" t="s">
        <v>476</v>
      </c>
      <c r="AV77" s="898"/>
      <c r="AW77" s="898"/>
      <c r="AX77" s="898"/>
      <c r="AY77" s="848"/>
      <c r="AZ77" s="900"/>
      <c r="BA77" s="901"/>
      <c r="BB77" s="901"/>
      <c r="BC77" s="901"/>
      <c r="BD77" s="902"/>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906"/>
      <c r="C78" s="907"/>
      <c r="D78" s="907"/>
      <c r="E78" s="907"/>
      <c r="F78" s="907"/>
      <c r="G78" s="907"/>
      <c r="H78" s="907"/>
      <c r="I78" s="907"/>
      <c r="J78" s="907"/>
      <c r="K78" s="907"/>
      <c r="L78" s="907"/>
      <c r="M78" s="907"/>
      <c r="N78" s="907"/>
      <c r="O78" s="907"/>
      <c r="P78" s="908"/>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906"/>
      <c r="C79" s="907"/>
      <c r="D79" s="907"/>
      <c r="E79" s="907"/>
      <c r="F79" s="907"/>
      <c r="G79" s="907"/>
      <c r="H79" s="907"/>
      <c r="I79" s="907"/>
      <c r="J79" s="907"/>
      <c r="K79" s="907"/>
      <c r="L79" s="907"/>
      <c r="M79" s="907"/>
      <c r="N79" s="907"/>
      <c r="O79" s="907"/>
      <c r="P79" s="908"/>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906"/>
      <c r="C80" s="907"/>
      <c r="D80" s="907"/>
      <c r="E80" s="907"/>
      <c r="F80" s="907"/>
      <c r="G80" s="907"/>
      <c r="H80" s="907"/>
      <c r="I80" s="907"/>
      <c r="J80" s="907"/>
      <c r="K80" s="907"/>
      <c r="L80" s="907"/>
      <c r="M80" s="907"/>
      <c r="N80" s="907"/>
      <c r="O80" s="907"/>
      <c r="P80" s="908"/>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906"/>
      <c r="C81" s="907"/>
      <c r="D81" s="907"/>
      <c r="E81" s="907"/>
      <c r="F81" s="907"/>
      <c r="G81" s="907"/>
      <c r="H81" s="907"/>
      <c r="I81" s="907"/>
      <c r="J81" s="907"/>
      <c r="K81" s="907"/>
      <c r="L81" s="907"/>
      <c r="M81" s="907"/>
      <c r="N81" s="907"/>
      <c r="O81" s="907"/>
      <c r="P81" s="908"/>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906"/>
      <c r="C82" s="907"/>
      <c r="D82" s="907"/>
      <c r="E82" s="907"/>
      <c r="F82" s="907"/>
      <c r="G82" s="907"/>
      <c r="H82" s="907"/>
      <c r="I82" s="907"/>
      <c r="J82" s="907"/>
      <c r="K82" s="907"/>
      <c r="L82" s="907"/>
      <c r="M82" s="907"/>
      <c r="N82" s="907"/>
      <c r="O82" s="907"/>
      <c r="P82" s="908"/>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906"/>
      <c r="C83" s="907"/>
      <c r="D83" s="907"/>
      <c r="E83" s="907"/>
      <c r="F83" s="907"/>
      <c r="G83" s="907"/>
      <c r="H83" s="907"/>
      <c r="I83" s="907"/>
      <c r="J83" s="907"/>
      <c r="K83" s="907"/>
      <c r="L83" s="907"/>
      <c r="M83" s="907"/>
      <c r="N83" s="907"/>
      <c r="O83" s="907"/>
      <c r="P83" s="908"/>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906"/>
      <c r="C84" s="907"/>
      <c r="D84" s="907"/>
      <c r="E84" s="907"/>
      <c r="F84" s="907"/>
      <c r="G84" s="907"/>
      <c r="H84" s="907"/>
      <c r="I84" s="907"/>
      <c r="J84" s="907"/>
      <c r="K84" s="907"/>
      <c r="L84" s="907"/>
      <c r="M84" s="907"/>
      <c r="N84" s="907"/>
      <c r="O84" s="907"/>
      <c r="P84" s="908"/>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906"/>
      <c r="C85" s="907"/>
      <c r="D85" s="907"/>
      <c r="E85" s="907"/>
      <c r="F85" s="907"/>
      <c r="G85" s="907"/>
      <c r="H85" s="907"/>
      <c r="I85" s="907"/>
      <c r="J85" s="907"/>
      <c r="K85" s="907"/>
      <c r="L85" s="907"/>
      <c r="M85" s="907"/>
      <c r="N85" s="907"/>
      <c r="O85" s="907"/>
      <c r="P85" s="908"/>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906"/>
      <c r="C86" s="907"/>
      <c r="D86" s="907"/>
      <c r="E86" s="907"/>
      <c r="F86" s="907"/>
      <c r="G86" s="907"/>
      <c r="H86" s="907"/>
      <c r="I86" s="907"/>
      <c r="J86" s="907"/>
      <c r="K86" s="907"/>
      <c r="L86" s="907"/>
      <c r="M86" s="907"/>
      <c r="N86" s="907"/>
      <c r="O86" s="907"/>
      <c r="P86" s="908"/>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384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67292</v>
      </c>
      <c r="AG88" s="860"/>
      <c r="AH88" s="860"/>
      <c r="AI88" s="860"/>
      <c r="AJ88" s="860"/>
      <c r="AK88" s="857"/>
      <c r="AL88" s="857"/>
      <c r="AM88" s="857"/>
      <c r="AN88" s="857"/>
      <c r="AO88" s="857"/>
      <c r="AP88" s="860">
        <v>159958</v>
      </c>
      <c r="AQ88" s="860"/>
      <c r="AR88" s="860"/>
      <c r="AS88" s="860"/>
      <c r="AT88" s="860"/>
      <c r="AU88" s="860">
        <v>661</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385</v>
      </c>
      <c r="BS102" s="809"/>
      <c r="BT102" s="809"/>
      <c r="BU102" s="809"/>
      <c r="BV102" s="809"/>
      <c r="BW102" s="809"/>
      <c r="BX102" s="809"/>
      <c r="BY102" s="809"/>
      <c r="BZ102" s="809"/>
      <c r="CA102" s="809"/>
      <c r="CB102" s="809"/>
      <c r="CC102" s="809"/>
      <c r="CD102" s="809"/>
      <c r="CE102" s="809"/>
      <c r="CF102" s="809"/>
      <c r="CG102" s="810"/>
      <c r="CH102" s="916"/>
      <c r="CI102" s="917"/>
      <c r="CJ102" s="917"/>
      <c r="CK102" s="917"/>
      <c r="CL102" s="918"/>
      <c r="CM102" s="916"/>
      <c r="CN102" s="917"/>
      <c r="CO102" s="917"/>
      <c r="CP102" s="917"/>
      <c r="CQ102" s="918"/>
      <c r="CR102" s="919">
        <v>932</v>
      </c>
      <c r="CS102" s="868"/>
      <c r="CT102" s="868"/>
      <c r="CU102" s="868"/>
      <c r="CV102" s="920"/>
      <c r="CW102" s="919" t="s">
        <v>531</v>
      </c>
      <c r="CX102" s="868"/>
      <c r="CY102" s="868"/>
      <c r="CZ102" s="868"/>
      <c r="DA102" s="920"/>
      <c r="DB102" s="919" t="s">
        <v>530</v>
      </c>
      <c r="DC102" s="868"/>
      <c r="DD102" s="868"/>
      <c r="DE102" s="868"/>
      <c r="DF102" s="920"/>
      <c r="DG102" s="919" t="s">
        <v>530</v>
      </c>
      <c r="DH102" s="868"/>
      <c r="DI102" s="868"/>
      <c r="DJ102" s="868"/>
      <c r="DK102" s="920"/>
      <c r="DL102" s="919" t="s">
        <v>530</v>
      </c>
      <c r="DM102" s="868"/>
      <c r="DN102" s="868"/>
      <c r="DO102" s="868"/>
      <c r="DP102" s="920"/>
      <c r="DQ102" s="919" t="s">
        <v>530</v>
      </c>
      <c r="DR102" s="868"/>
      <c r="DS102" s="868"/>
      <c r="DT102" s="868"/>
      <c r="DU102" s="920"/>
      <c r="DV102" s="945"/>
      <c r="DW102" s="946"/>
      <c r="DX102" s="946"/>
      <c r="DY102" s="946"/>
      <c r="DZ102" s="947"/>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48" t="s">
        <v>386</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9" t="s">
        <v>387</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388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389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50" t="s">
        <v>390</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391</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197" customFormat="1" ht="26.25" customHeight="1" x14ac:dyDescent="0.15">
      <c r="A109" s="943" t="s">
        <v>392</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393</v>
      </c>
      <c r="AB109" s="922"/>
      <c r="AC109" s="922"/>
      <c r="AD109" s="922"/>
      <c r="AE109" s="923"/>
      <c r="AF109" s="921" t="s">
        <v>283</v>
      </c>
      <c r="AG109" s="922"/>
      <c r="AH109" s="922"/>
      <c r="AI109" s="922"/>
      <c r="AJ109" s="923"/>
      <c r="AK109" s="921" t="s">
        <v>282</v>
      </c>
      <c r="AL109" s="922"/>
      <c r="AM109" s="922"/>
      <c r="AN109" s="922"/>
      <c r="AO109" s="923"/>
      <c r="AP109" s="921" t="s">
        <v>394</v>
      </c>
      <c r="AQ109" s="922"/>
      <c r="AR109" s="922"/>
      <c r="AS109" s="922"/>
      <c r="AT109" s="924"/>
      <c r="AU109" s="943" t="s">
        <v>392</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393</v>
      </c>
      <c r="BR109" s="922"/>
      <c r="BS109" s="922"/>
      <c r="BT109" s="922"/>
      <c r="BU109" s="923"/>
      <c r="BV109" s="921" t="s">
        <v>283</v>
      </c>
      <c r="BW109" s="922"/>
      <c r="BX109" s="922"/>
      <c r="BY109" s="922"/>
      <c r="BZ109" s="923"/>
      <c r="CA109" s="921" t="s">
        <v>282</v>
      </c>
      <c r="CB109" s="922"/>
      <c r="CC109" s="922"/>
      <c r="CD109" s="922"/>
      <c r="CE109" s="923"/>
      <c r="CF109" s="944" t="s">
        <v>394</v>
      </c>
      <c r="CG109" s="944"/>
      <c r="CH109" s="944"/>
      <c r="CI109" s="944"/>
      <c r="CJ109" s="944"/>
      <c r="CK109" s="921" t="s">
        <v>395</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393</v>
      </c>
      <c r="DH109" s="922"/>
      <c r="DI109" s="922"/>
      <c r="DJ109" s="922"/>
      <c r="DK109" s="923"/>
      <c r="DL109" s="921" t="s">
        <v>283</v>
      </c>
      <c r="DM109" s="922"/>
      <c r="DN109" s="922"/>
      <c r="DO109" s="922"/>
      <c r="DP109" s="923"/>
      <c r="DQ109" s="921" t="s">
        <v>282</v>
      </c>
      <c r="DR109" s="922"/>
      <c r="DS109" s="922"/>
      <c r="DT109" s="922"/>
      <c r="DU109" s="923"/>
      <c r="DV109" s="921" t="s">
        <v>394</v>
      </c>
      <c r="DW109" s="922"/>
      <c r="DX109" s="922"/>
      <c r="DY109" s="922"/>
      <c r="DZ109" s="924"/>
    </row>
    <row r="110" spans="1:131" s="197" customFormat="1" ht="26.25" customHeight="1" x14ac:dyDescent="0.15">
      <c r="A110" s="925" t="s">
        <v>396</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5614735</v>
      </c>
      <c r="AB110" s="929"/>
      <c r="AC110" s="929"/>
      <c r="AD110" s="929"/>
      <c r="AE110" s="930"/>
      <c r="AF110" s="931">
        <v>5244403</v>
      </c>
      <c r="AG110" s="929"/>
      <c r="AH110" s="929"/>
      <c r="AI110" s="929"/>
      <c r="AJ110" s="930"/>
      <c r="AK110" s="931">
        <v>5338140</v>
      </c>
      <c r="AL110" s="929"/>
      <c r="AM110" s="929"/>
      <c r="AN110" s="929"/>
      <c r="AO110" s="930"/>
      <c r="AP110" s="932">
        <v>19.2</v>
      </c>
      <c r="AQ110" s="933"/>
      <c r="AR110" s="933"/>
      <c r="AS110" s="933"/>
      <c r="AT110" s="934"/>
      <c r="AU110" s="935" t="s">
        <v>60</v>
      </c>
      <c r="AV110" s="936"/>
      <c r="AW110" s="936"/>
      <c r="AX110" s="936"/>
      <c r="AY110" s="937"/>
      <c r="AZ110" s="979" t="s">
        <v>397</v>
      </c>
      <c r="BA110" s="926"/>
      <c r="BB110" s="926"/>
      <c r="BC110" s="926"/>
      <c r="BD110" s="926"/>
      <c r="BE110" s="926"/>
      <c r="BF110" s="926"/>
      <c r="BG110" s="926"/>
      <c r="BH110" s="926"/>
      <c r="BI110" s="926"/>
      <c r="BJ110" s="926"/>
      <c r="BK110" s="926"/>
      <c r="BL110" s="926"/>
      <c r="BM110" s="926"/>
      <c r="BN110" s="926"/>
      <c r="BO110" s="926"/>
      <c r="BP110" s="927"/>
      <c r="BQ110" s="965">
        <v>53209957</v>
      </c>
      <c r="BR110" s="966"/>
      <c r="BS110" s="966"/>
      <c r="BT110" s="966"/>
      <c r="BU110" s="966"/>
      <c r="BV110" s="966">
        <v>58834979</v>
      </c>
      <c r="BW110" s="966"/>
      <c r="BX110" s="966"/>
      <c r="BY110" s="966"/>
      <c r="BZ110" s="966"/>
      <c r="CA110" s="966">
        <v>61343321</v>
      </c>
      <c r="CB110" s="966"/>
      <c r="CC110" s="966"/>
      <c r="CD110" s="966"/>
      <c r="CE110" s="966"/>
      <c r="CF110" s="980">
        <v>220.7</v>
      </c>
      <c r="CG110" s="981"/>
      <c r="CH110" s="981"/>
      <c r="CI110" s="981"/>
      <c r="CJ110" s="981"/>
      <c r="CK110" s="982" t="s">
        <v>398</v>
      </c>
      <c r="CL110" s="983"/>
      <c r="CM110" s="962" t="s">
        <v>399</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65" t="s">
        <v>109</v>
      </c>
      <c r="DH110" s="966"/>
      <c r="DI110" s="966"/>
      <c r="DJ110" s="966"/>
      <c r="DK110" s="966"/>
      <c r="DL110" s="966" t="s">
        <v>109</v>
      </c>
      <c r="DM110" s="966"/>
      <c r="DN110" s="966"/>
      <c r="DO110" s="966"/>
      <c r="DP110" s="966"/>
      <c r="DQ110" s="966" t="s">
        <v>109</v>
      </c>
      <c r="DR110" s="966"/>
      <c r="DS110" s="966"/>
      <c r="DT110" s="966"/>
      <c r="DU110" s="966"/>
      <c r="DV110" s="967" t="s">
        <v>109</v>
      </c>
      <c r="DW110" s="967"/>
      <c r="DX110" s="967"/>
      <c r="DY110" s="967"/>
      <c r="DZ110" s="968"/>
    </row>
    <row r="111" spans="1:131" s="197" customFormat="1" ht="26.25" customHeight="1" x14ac:dyDescent="0.15">
      <c r="A111" s="969" t="s">
        <v>400</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109</v>
      </c>
      <c r="AB111" s="973"/>
      <c r="AC111" s="973"/>
      <c r="AD111" s="973"/>
      <c r="AE111" s="974"/>
      <c r="AF111" s="975" t="s">
        <v>109</v>
      </c>
      <c r="AG111" s="973"/>
      <c r="AH111" s="973"/>
      <c r="AI111" s="973"/>
      <c r="AJ111" s="974"/>
      <c r="AK111" s="975" t="s">
        <v>109</v>
      </c>
      <c r="AL111" s="973"/>
      <c r="AM111" s="973"/>
      <c r="AN111" s="973"/>
      <c r="AO111" s="974"/>
      <c r="AP111" s="976" t="s">
        <v>109</v>
      </c>
      <c r="AQ111" s="977"/>
      <c r="AR111" s="977"/>
      <c r="AS111" s="977"/>
      <c r="AT111" s="978"/>
      <c r="AU111" s="938"/>
      <c r="AV111" s="939"/>
      <c r="AW111" s="939"/>
      <c r="AX111" s="939"/>
      <c r="AY111" s="940"/>
      <c r="AZ111" s="988" t="s">
        <v>401</v>
      </c>
      <c r="BA111" s="989"/>
      <c r="BB111" s="989"/>
      <c r="BC111" s="989"/>
      <c r="BD111" s="989"/>
      <c r="BE111" s="989"/>
      <c r="BF111" s="989"/>
      <c r="BG111" s="989"/>
      <c r="BH111" s="989"/>
      <c r="BI111" s="989"/>
      <c r="BJ111" s="989"/>
      <c r="BK111" s="989"/>
      <c r="BL111" s="989"/>
      <c r="BM111" s="989"/>
      <c r="BN111" s="989"/>
      <c r="BO111" s="989"/>
      <c r="BP111" s="990"/>
      <c r="BQ111" s="958" t="s">
        <v>402</v>
      </c>
      <c r="BR111" s="959"/>
      <c r="BS111" s="959"/>
      <c r="BT111" s="959"/>
      <c r="BU111" s="959"/>
      <c r="BV111" s="959" t="s">
        <v>402</v>
      </c>
      <c r="BW111" s="959"/>
      <c r="BX111" s="959"/>
      <c r="BY111" s="959"/>
      <c r="BZ111" s="959"/>
      <c r="CA111" s="959" t="s">
        <v>402</v>
      </c>
      <c r="CB111" s="959"/>
      <c r="CC111" s="959"/>
      <c r="CD111" s="959"/>
      <c r="CE111" s="959"/>
      <c r="CF111" s="953" t="s">
        <v>402</v>
      </c>
      <c r="CG111" s="954"/>
      <c r="CH111" s="954"/>
      <c r="CI111" s="954"/>
      <c r="CJ111" s="954"/>
      <c r="CK111" s="984"/>
      <c r="CL111" s="985"/>
      <c r="CM111" s="955" t="s">
        <v>403</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402</v>
      </c>
      <c r="DH111" s="959"/>
      <c r="DI111" s="959"/>
      <c r="DJ111" s="959"/>
      <c r="DK111" s="959"/>
      <c r="DL111" s="959" t="s">
        <v>402</v>
      </c>
      <c r="DM111" s="959"/>
      <c r="DN111" s="959"/>
      <c r="DO111" s="959"/>
      <c r="DP111" s="959"/>
      <c r="DQ111" s="959" t="s">
        <v>402</v>
      </c>
      <c r="DR111" s="959"/>
      <c r="DS111" s="959"/>
      <c r="DT111" s="959"/>
      <c r="DU111" s="959"/>
      <c r="DV111" s="960" t="s">
        <v>402</v>
      </c>
      <c r="DW111" s="960"/>
      <c r="DX111" s="960"/>
      <c r="DY111" s="960"/>
      <c r="DZ111" s="961"/>
    </row>
    <row r="112" spans="1:131" s="197" customFormat="1" ht="26.25" customHeight="1" x14ac:dyDescent="0.15">
      <c r="A112" s="991" t="s">
        <v>404</v>
      </c>
      <c r="B112" s="992"/>
      <c r="C112" s="989" t="s">
        <v>405</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997" t="s">
        <v>402</v>
      </c>
      <c r="AB112" s="998"/>
      <c r="AC112" s="998"/>
      <c r="AD112" s="998"/>
      <c r="AE112" s="999"/>
      <c r="AF112" s="1000" t="s">
        <v>402</v>
      </c>
      <c r="AG112" s="998"/>
      <c r="AH112" s="998"/>
      <c r="AI112" s="998"/>
      <c r="AJ112" s="999"/>
      <c r="AK112" s="1000" t="s">
        <v>402</v>
      </c>
      <c r="AL112" s="998"/>
      <c r="AM112" s="998"/>
      <c r="AN112" s="998"/>
      <c r="AO112" s="999"/>
      <c r="AP112" s="1001" t="s">
        <v>402</v>
      </c>
      <c r="AQ112" s="1002"/>
      <c r="AR112" s="1002"/>
      <c r="AS112" s="1002"/>
      <c r="AT112" s="1003"/>
      <c r="AU112" s="938"/>
      <c r="AV112" s="939"/>
      <c r="AW112" s="939"/>
      <c r="AX112" s="939"/>
      <c r="AY112" s="940"/>
      <c r="AZ112" s="988" t="s">
        <v>406</v>
      </c>
      <c r="BA112" s="989"/>
      <c r="BB112" s="989"/>
      <c r="BC112" s="989"/>
      <c r="BD112" s="989"/>
      <c r="BE112" s="989"/>
      <c r="BF112" s="989"/>
      <c r="BG112" s="989"/>
      <c r="BH112" s="989"/>
      <c r="BI112" s="989"/>
      <c r="BJ112" s="989"/>
      <c r="BK112" s="989"/>
      <c r="BL112" s="989"/>
      <c r="BM112" s="989"/>
      <c r="BN112" s="989"/>
      <c r="BO112" s="989"/>
      <c r="BP112" s="990"/>
      <c r="BQ112" s="958">
        <v>8751813</v>
      </c>
      <c r="BR112" s="959"/>
      <c r="BS112" s="959"/>
      <c r="BT112" s="959"/>
      <c r="BU112" s="959"/>
      <c r="BV112" s="959">
        <v>8722127</v>
      </c>
      <c r="BW112" s="959"/>
      <c r="BX112" s="959"/>
      <c r="BY112" s="959"/>
      <c r="BZ112" s="959"/>
      <c r="CA112" s="959">
        <v>7897730</v>
      </c>
      <c r="CB112" s="959"/>
      <c r="CC112" s="959"/>
      <c r="CD112" s="959"/>
      <c r="CE112" s="959"/>
      <c r="CF112" s="953">
        <v>28.4</v>
      </c>
      <c r="CG112" s="954"/>
      <c r="CH112" s="954"/>
      <c r="CI112" s="954"/>
      <c r="CJ112" s="954"/>
      <c r="CK112" s="984"/>
      <c r="CL112" s="985"/>
      <c r="CM112" s="955" t="s">
        <v>407</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402</v>
      </c>
      <c r="DH112" s="959"/>
      <c r="DI112" s="959"/>
      <c r="DJ112" s="959"/>
      <c r="DK112" s="959"/>
      <c r="DL112" s="959" t="s">
        <v>402</v>
      </c>
      <c r="DM112" s="959"/>
      <c r="DN112" s="959"/>
      <c r="DO112" s="959"/>
      <c r="DP112" s="959"/>
      <c r="DQ112" s="959" t="s">
        <v>402</v>
      </c>
      <c r="DR112" s="959"/>
      <c r="DS112" s="959"/>
      <c r="DT112" s="959"/>
      <c r="DU112" s="959"/>
      <c r="DV112" s="960" t="s">
        <v>402</v>
      </c>
      <c r="DW112" s="960"/>
      <c r="DX112" s="960"/>
      <c r="DY112" s="960"/>
      <c r="DZ112" s="961"/>
    </row>
    <row r="113" spans="1:130" s="197" customFormat="1" ht="26.25" customHeight="1" x14ac:dyDescent="0.15">
      <c r="A113" s="993"/>
      <c r="B113" s="994"/>
      <c r="C113" s="989" t="s">
        <v>408</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972">
        <v>1008357</v>
      </c>
      <c r="AB113" s="973"/>
      <c r="AC113" s="973"/>
      <c r="AD113" s="973"/>
      <c r="AE113" s="974"/>
      <c r="AF113" s="975">
        <v>1122040</v>
      </c>
      <c r="AG113" s="973"/>
      <c r="AH113" s="973"/>
      <c r="AI113" s="973"/>
      <c r="AJ113" s="974"/>
      <c r="AK113" s="975">
        <v>764947</v>
      </c>
      <c r="AL113" s="973"/>
      <c r="AM113" s="973"/>
      <c r="AN113" s="973"/>
      <c r="AO113" s="974"/>
      <c r="AP113" s="976">
        <v>2.8</v>
      </c>
      <c r="AQ113" s="977"/>
      <c r="AR113" s="977"/>
      <c r="AS113" s="977"/>
      <c r="AT113" s="978"/>
      <c r="AU113" s="938"/>
      <c r="AV113" s="939"/>
      <c r="AW113" s="939"/>
      <c r="AX113" s="939"/>
      <c r="AY113" s="940"/>
      <c r="AZ113" s="988" t="s">
        <v>409</v>
      </c>
      <c r="BA113" s="989"/>
      <c r="BB113" s="989"/>
      <c r="BC113" s="989"/>
      <c r="BD113" s="989"/>
      <c r="BE113" s="989"/>
      <c r="BF113" s="989"/>
      <c r="BG113" s="989"/>
      <c r="BH113" s="989"/>
      <c r="BI113" s="989"/>
      <c r="BJ113" s="989"/>
      <c r="BK113" s="989"/>
      <c r="BL113" s="989"/>
      <c r="BM113" s="989"/>
      <c r="BN113" s="989"/>
      <c r="BO113" s="989"/>
      <c r="BP113" s="990"/>
      <c r="BQ113" s="958">
        <v>738381</v>
      </c>
      <c r="BR113" s="959"/>
      <c r="BS113" s="959"/>
      <c r="BT113" s="959"/>
      <c r="BU113" s="959"/>
      <c r="BV113" s="959">
        <v>705142</v>
      </c>
      <c r="BW113" s="959"/>
      <c r="BX113" s="959"/>
      <c r="BY113" s="959"/>
      <c r="BZ113" s="959"/>
      <c r="CA113" s="959">
        <v>661117</v>
      </c>
      <c r="CB113" s="959"/>
      <c r="CC113" s="959"/>
      <c r="CD113" s="959"/>
      <c r="CE113" s="959"/>
      <c r="CF113" s="953">
        <v>2.4</v>
      </c>
      <c r="CG113" s="954"/>
      <c r="CH113" s="954"/>
      <c r="CI113" s="954"/>
      <c r="CJ113" s="954"/>
      <c r="CK113" s="984"/>
      <c r="CL113" s="985"/>
      <c r="CM113" s="955" t="s">
        <v>410</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7" t="s">
        <v>402</v>
      </c>
      <c r="DH113" s="998"/>
      <c r="DI113" s="998"/>
      <c r="DJ113" s="998"/>
      <c r="DK113" s="999"/>
      <c r="DL113" s="1000" t="s">
        <v>402</v>
      </c>
      <c r="DM113" s="998"/>
      <c r="DN113" s="998"/>
      <c r="DO113" s="998"/>
      <c r="DP113" s="999"/>
      <c r="DQ113" s="1000" t="s">
        <v>402</v>
      </c>
      <c r="DR113" s="998"/>
      <c r="DS113" s="998"/>
      <c r="DT113" s="998"/>
      <c r="DU113" s="999"/>
      <c r="DV113" s="1001" t="s">
        <v>402</v>
      </c>
      <c r="DW113" s="1002"/>
      <c r="DX113" s="1002"/>
      <c r="DY113" s="1002"/>
      <c r="DZ113" s="1003"/>
    </row>
    <row r="114" spans="1:130" s="197" customFormat="1" ht="26.25" customHeight="1" x14ac:dyDescent="0.15">
      <c r="A114" s="993"/>
      <c r="B114" s="994"/>
      <c r="C114" s="989" t="s">
        <v>411</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997">
        <v>45655</v>
      </c>
      <c r="AB114" s="998"/>
      <c r="AC114" s="998"/>
      <c r="AD114" s="998"/>
      <c r="AE114" s="999"/>
      <c r="AF114" s="1000">
        <v>61606</v>
      </c>
      <c r="AG114" s="998"/>
      <c r="AH114" s="998"/>
      <c r="AI114" s="998"/>
      <c r="AJ114" s="999"/>
      <c r="AK114" s="1000">
        <v>117050</v>
      </c>
      <c r="AL114" s="998"/>
      <c r="AM114" s="998"/>
      <c r="AN114" s="998"/>
      <c r="AO114" s="999"/>
      <c r="AP114" s="1001">
        <v>0.4</v>
      </c>
      <c r="AQ114" s="1002"/>
      <c r="AR114" s="1002"/>
      <c r="AS114" s="1002"/>
      <c r="AT114" s="1003"/>
      <c r="AU114" s="938"/>
      <c r="AV114" s="939"/>
      <c r="AW114" s="939"/>
      <c r="AX114" s="939"/>
      <c r="AY114" s="940"/>
      <c r="AZ114" s="988" t="s">
        <v>412</v>
      </c>
      <c r="BA114" s="989"/>
      <c r="BB114" s="989"/>
      <c r="BC114" s="989"/>
      <c r="BD114" s="989"/>
      <c r="BE114" s="989"/>
      <c r="BF114" s="989"/>
      <c r="BG114" s="989"/>
      <c r="BH114" s="989"/>
      <c r="BI114" s="989"/>
      <c r="BJ114" s="989"/>
      <c r="BK114" s="989"/>
      <c r="BL114" s="989"/>
      <c r="BM114" s="989"/>
      <c r="BN114" s="989"/>
      <c r="BO114" s="989"/>
      <c r="BP114" s="990"/>
      <c r="BQ114" s="958">
        <v>8163861</v>
      </c>
      <c r="BR114" s="959"/>
      <c r="BS114" s="959"/>
      <c r="BT114" s="959"/>
      <c r="BU114" s="959"/>
      <c r="BV114" s="959">
        <v>7214422</v>
      </c>
      <c r="BW114" s="959"/>
      <c r="BX114" s="959"/>
      <c r="BY114" s="959"/>
      <c r="BZ114" s="959"/>
      <c r="CA114" s="959">
        <v>6495502</v>
      </c>
      <c r="CB114" s="959"/>
      <c r="CC114" s="959"/>
      <c r="CD114" s="959"/>
      <c r="CE114" s="959"/>
      <c r="CF114" s="953">
        <v>23.4</v>
      </c>
      <c r="CG114" s="954"/>
      <c r="CH114" s="954"/>
      <c r="CI114" s="954"/>
      <c r="CJ114" s="954"/>
      <c r="CK114" s="984"/>
      <c r="CL114" s="985"/>
      <c r="CM114" s="955" t="s">
        <v>413</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7" t="s">
        <v>402</v>
      </c>
      <c r="DH114" s="998"/>
      <c r="DI114" s="998"/>
      <c r="DJ114" s="998"/>
      <c r="DK114" s="999"/>
      <c r="DL114" s="1000" t="s">
        <v>402</v>
      </c>
      <c r="DM114" s="998"/>
      <c r="DN114" s="998"/>
      <c r="DO114" s="998"/>
      <c r="DP114" s="999"/>
      <c r="DQ114" s="1000" t="s">
        <v>402</v>
      </c>
      <c r="DR114" s="998"/>
      <c r="DS114" s="998"/>
      <c r="DT114" s="998"/>
      <c r="DU114" s="999"/>
      <c r="DV114" s="1001" t="s">
        <v>402</v>
      </c>
      <c r="DW114" s="1002"/>
      <c r="DX114" s="1002"/>
      <c r="DY114" s="1002"/>
      <c r="DZ114" s="1003"/>
    </row>
    <row r="115" spans="1:130" s="197" customFormat="1" ht="26.25" customHeight="1" x14ac:dyDescent="0.15">
      <c r="A115" s="993"/>
      <c r="B115" s="994"/>
      <c r="C115" s="989" t="s">
        <v>414</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972" t="s">
        <v>402</v>
      </c>
      <c r="AB115" s="973"/>
      <c r="AC115" s="973"/>
      <c r="AD115" s="973"/>
      <c r="AE115" s="974"/>
      <c r="AF115" s="975" t="s">
        <v>402</v>
      </c>
      <c r="AG115" s="973"/>
      <c r="AH115" s="973"/>
      <c r="AI115" s="973"/>
      <c r="AJ115" s="974"/>
      <c r="AK115" s="975" t="s">
        <v>402</v>
      </c>
      <c r="AL115" s="973"/>
      <c r="AM115" s="973"/>
      <c r="AN115" s="973"/>
      <c r="AO115" s="974"/>
      <c r="AP115" s="976" t="s">
        <v>402</v>
      </c>
      <c r="AQ115" s="977"/>
      <c r="AR115" s="977"/>
      <c r="AS115" s="977"/>
      <c r="AT115" s="978"/>
      <c r="AU115" s="938"/>
      <c r="AV115" s="939"/>
      <c r="AW115" s="939"/>
      <c r="AX115" s="939"/>
      <c r="AY115" s="940"/>
      <c r="AZ115" s="988" t="s">
        <v>415</v>
      </c>
      <c r="BA115" s="989"/>
      <c r="BB115" s="989"/>
      <c r="BC115" s="989"/>
      <c r="BD115" s="989"/>
      <c r="BE115" s="989"/>
      <c r="BF115" s="989"/>
      <c r="BG115" s="989"/>
      <c r="BH115" s="989"/>
      <c r="BI115" s="989"/>
      <c r="BJ115" s="989"/>
      <c r="BK115" s="989"/>
      <c r="BL115" s="989"/>
      <c r="BM115" s="989"/>
      <c r="BN115" s="989"/>
      <c r="BO115" s="989"/>
      <c r="BP115" s="990"/>
      <c r="BQ115" s="958" t="s">
        <v>402</v>
      </c>
      <c r="BR115" s="959"/>
      <c r="BS115" s="959"/>
      <c r="BT115" s="959"/>
      <c r="BU115" s="959"/>
      <c r="BV115" s="959" t="s">
        <v>402</v>
      </c>
      <c r="BW115" s="959"/>
      <c r="BX115" s="959"/>
      <c r="BY115" s="959"/>
      <c r="BZ115" s="959"/>
      <c r="CA115" s="959" t="s">
        <v>402</v>
      </c>
      <c r="CB115" s="959"/>
      <c r="CC115" s="959"/>
      <c r="CD115" s="959"/>
      <c r="CE115" s="959"/>
      <c r="CF115" s="953" t="s">
        <v>402</v>
      </c>
      <c r="CG115" s="954"/>
      <c r="CH115" s="954"/>
      <c r="CI115" s="954"/>
      <c r="CJ115" s="954"/>
      <c r="CK115" s="984"/>
      <c r="CL115" s="985"/>
      <c r="CM115" s="988" t="s">
        <v>416</v>
      </c>
      <c r="CN115" s="1012"/>
      <c r="CO115" s="1012"/>
      <c r="CP115" s="1012"/>
      <c r="CQ115" s="1012"/>
      <c r="CR115" s="1012"/>
      <c r="CS115" s="1012"/>
      <c r="CT115" s="1012"/>
      <c r="CU115" s="1012"/>
      <c r="CV115" s="1012"/>
      <c r="CW115" s="1012"/>
      <c r="CX115" s="1012"/>
      <c r="CY115" s="1012"/>
      <c r="CZ115" s="1012"/>
      <c r="DA115" s="1012"/>
      <c r="DB115" s="1012"/>
      <c r="DC115" s="1012"/>
      <c r="DD115" s="1012"/>
      <c r="DE115" s="1012"/>
      <c r="DF115" s="990"/>
      <c r="DG115" s="997" t="s">
        <v>402</v>
      </c>
      <c r="DH115" s="998"/>
      <c r="DI115" s="998"/>
      <c r="DJ115" s="998"/>
      <c r="DK115" s="999"/>
      <c r="DL115" s="1000" t="s">
        <v>402</v>
      </c>
      <c r="DM115" s="998"/>
      <c r="DN115" s="998"/>
      <c r="DO115" s="998"/>
      <c r="DP115" s="999"/>
      <c r="DQ115" s="1000" t="s">
        <v>402</v>
      </c>
      <c r="DR115" s="998"/>
      <c r="DS115" s="998"/>
      <c r="DT115" s="998"/>
      <c r="DU115" s="999"/>
      <c r="DV115" s="1001" t="s">
        <v>402</v>
      </c>
      <c r="DW115" s="1002"/>
      <c r="DX115" s="1002"/>
      <c r="DY115" s="1002"/>
      <c r="DZ115" s="1003"/>
    </row>
    <row r="116" spans="1:130" s="197" customFormat="1" ht="26.25" customHeight="1" x14ac:dyDescent="0.15">
      <c r="A116" s="995"/>
      <c r="B116" s="996"/>
      <c r="C116" s="1010" t="s">
        <v>417</v>
      </c>
      <c r="D116" s="1010"/>
      <c r="E116" s="1010"/>
      <c r="F116" s="1010"/>
      <c r="G116" s="1010"/>
      <c r="H116" s="1010"/>
      <c r="I116" s="1010"/>
      <c r="J116" s="1010"/>
      <c r="K116" s="1010"/>
      <c r="L116" s="1010"/>
      <c r="M116" s="1010"/>
      <c r="N116" s="1010"/>
      <c r="O116" s="1010"/>
      <c r="P116" s="1010"/>
      <c r="Q116" s="1010"/>
      <c r="R116" s="1010"/>
      <c r="S116" s="1010"/>
      <c r="T116" s="1010"/>
      <c r="U116" s="1010"/>
      <c r="V116" s="1010"/>
      <c r="W116" s="1010"/>
      <c r="X116" s="1010"/>
      <c r="Y116" s="1010"/>
      <c r="Z116" s="1011"/>
      <c r="AA116" s="997">
        <v>6328</v>
      </c>
      <c r="AB116" s="998"/>
      <c r="AC116" s="998"/>
      <c r="AD116" s="998"/>
      <c r="AE116" s="999"/>
      <c r="AF116" s="1000">
        <v>4275</v>
      </c>
      <c r="AG116" s="998"/>
      <c r="AH116" s="998"/>
      <c r="AI116" s="998"/>
      <c r="AJ116" s="999"/>
      <c r="AK116" s="1000" t="s">
        <v>402</v>
      </c>
      <c r="AL116" s="998"/>
      <c r="AM116" s="998"/>
      <c r="AN116" s="998"/>
      <c r="AO116" s="999"/>
      <c r="AP116" s="1001" t="s">
        <v>402</v>
      </c>
      <c r="AQ116" s="1002"/>
      <c r="AR116" s="1002"/>
      <c r="AS116" s="1002"/>
      <c r="AT116" s="1003"/>
      <c r="AU116" s="938"/>
      <c r="AV116" s="939"/>
      <c r="AW116" s="939"/>
      <c r="AX116" s="939"/>
      <c r="AY116" s="940"/>
      <c r="AZ116" s="988" t="s">
        <v>418</v>
      </c>
      <c r="BA116" s="989"/>
      <c r="BB116" s="989"/>
      <c r="BC116" s="989"/>
      <c r="BD116" s="989"/>
      <c r="BE116" s="989"/>
      <c r="BF116" s="989"/>
      <c r="BG116" s="989"/>
      <c r="BH116" s="989"/>
      <c r="BI116" s="989"/>
      <c r="BJ116" s="989"/>
      <c r="BK116" s="989"/>
      <c r="BL116" s="989"/>
      <c r="BM116" s="989"/>
      <c r="BN116" s="989"/>
      <c r="BO116" s="989"/>
      <c r="BP116" s="990"/>
      <c r="BQ116" s="958" t="s">
        <v>402</v>
      </c>
      <c r="BR116" s="959"/>
      <c r="BS116" s="959"/>
      <c r="BT116" s="959"/>
      <c r="BU116" s="959"/>
      <c r="BV116" s="959" t="s">
        <v>402</v>
      </c>
      <c r="BW116" s="959"/>
      <c r="BX116" s="959"/>
      <c r="BY116" s="959"/>
      <c r="BZ116" s="959"/>
      <c r="CA116" s="959" t="s">
        <v>402</v>
      </c>
      <c r="CB116" s="959"/>
      <c r="CC116" s="959"/>
      <c r="CD116" s="959"/>
      <c r="CE116" s="959"/>
      <c r="CF116" s="953" t="s">
        <v>402</v>
      </c>
      <c r="CG116" s="954"/>
      <c r="CH116" s="954"/>
      <c r="CI116" s="954"/>
      <c r="CJ116" s="954"/>
      <c r="CK116" s="984"/>
      <c r="CL116" s="985"/>
      <c r="CM116" s="955" t="s">
        <v>419</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7" t="s">
        <v>402</v>
      </c>
      <c r="DH116" s="998"/>
      <c r="DI116" s="998"/>
      <c r="DJ116" s="998"/>
      <c r="DK116" s="999"/>
      <c r="DL116" s="1000" t="s">
        <v>402</v>
      </c>
      <c r="DM116" s="998"/>
      <c r="DN116" s="998"/>
      <c r="DO116" s="998"/>
      <c r="DP116" s="999"/>
      <c r="DQ116" s="1000" t="s">
        <v>402</v>
      </c>
      <c r="DR116" s="998"/>
      <c r="DS116" s="998"/>
      <c r="DT116" s="998"/>
      <c r="DU116" s="999"/>
      <c r="DV116" s="1001" t="s">
        <v>402</v>
      </c>
      <c r="DW116" s="1002"/>
      <c r="DX116" s="1002"/>
      <c r="DY116" s="1002"/>
      <c r="DZ116" s="1003"/>
    </row>
    <row r="117" spans="1:130" s="197" customFormat="1" ht="26.25" customHeight="1" x14ac:dyDescent="0.15">
      <c r="A117" s="943" t="s">
        <v>166</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32" t="s">
        <v>420</v>
      </c>
      <c r="Z117" s="923"/>
      <c r="AA117" s="1035">
        <v>6675075</v>
      </c>
      <c r="AB117" s="1005"/>
      <c r="AC117" s="1005"/>
      <c r="AD117" s="1005"/>
      <c r="AE117" s="1006"/>
      <c r="AF117" s="1004">
        <v>6432324</v>
      </c>
      <c r="AG117" s="1005"/>
      <c r="AH117" s="1005"/>
      <c r="AI117" s="1005"/>
      <c r="AJ117" s="1006"/>
      <c r="AK117" s="1004">
        <v>6220137</v>
      </c>
      <c r="AL117" s="1005"/>
      <c r="AM117" s="1005"/>
      <c r="AN117" s="1005"/>
      <c r="AO117" s="1006"/>
      <c r="AP117" s="1007"/>
      <c r="AQ117" s="1008"/>
      <c r="AR117" s="1008"/>
      <c r="AS117" s="1008"/>
      <c r="AT117" s="1009"/>
      <c r="AU117" s="938"/>
      <c r="AV117" s="939"/>
      <c r="AW117" s="939"/>
      <c r="AX117" s="939"/>
      <c r="AY117" s="940"/>
      <c r="AZ117" s="1034" t="s">
        <v>421</v>
      </c>
      <c r="BA117" s="1010"/>
      <c r="BB117" s="1010"/>
      <c r="BC117" s="1010"/>
      <c r="BD117" s="1010"/>
      <c r="BE117" s="1010"/>
      <c r="BF117" s="1010"/>
      <c r="BG117" s="1010"/>
      <c r="BH117" s="1010"/>
      <c r="BI117" s="1010"/>
      <c r="BJ117" s="1010"/>
      <c r="BK117" s="1010"/>
      <c r="BL117" s="1010"/>
      <c r="BM117" s="1010"/>
      <c r="BN117" s="1010"/>
      <c r="BO117" s="1010"/>
      <c r="BP117" s="1011"/>
      <c r="BQ117" s="1024" t="s">
        <v>109</v>
      </c>
      <c r="BR117" s="1025"/>
      <c r="BS117" s="1025"/>
      <c r="BT117" s="1025"/>
      <c r="BU117" s="1025"/>
      <c r="BV117" s="1025" t="s">
        <v>109</v>
      </c>
      <c r="BW117" s="1025"/>
      <c r="BX117" s="1025"/>
      <c r="BY117" s="1025"/>
      <c r="BZ117" s="1025"/>
      <c r="CA117" s="1025" t="s">
        <v>109</v>
      </c>
      <c r="CB117" s="1025"/>
      <c r="CC117" s="1025"/>
      <c r="CD117" s="1025"/>
      <c r="CE117" s="1025"/>
      <c r="CF117" s="953" t="s">
        <v>109</v>
      </c>
      <c r="CG117" s="954"/>
      <c r="CH117" s="954"/>
      <c r="CI117" s="954"/>
      <c r="CJ117" s="954"/>
      <c r="CK117" s="984"/>
      <c r="CL117" s="985"/>
      <c r="CM117" s="955" t="s">
        <v>422</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7" t="s">
        <v>109</v>
      </c>
      <c r="DH117" s="998"/>
      <c r="DI117" s="998"/>
      <c r="DJ117" s="998"/>
      <c r="DK117" s="999"/>
      <c r="DL117" s="1000" t="s">
        <v>109</v>
      </c>
      <c r="DM117" s="998"/>
      <c r="DN117" s="998"/>
      <c r="DO117" s="998"/>
      <c r="DP117" s="999"/>
      <c r="DQ117" s="1000" t="s">
        <v>109</v>
      </c>
      <c r="DR117" s="998"/>
      <c r="DS117" s="998"/>
      <c r="DT117" s="998"/>
      <c r="DU117" s="999"/>
      <c r="DV117" s="1001" t="s">
        <v>109</v>
      </c>
      <c r="DW117" s="1002"/>
      <c r="DX117" s="1002"/>
      <c r="DY117" s="1002"/>
      <c r="DZ117" s="1003"/>
    </row>
    <row r="118" spans="1:130" s="197" customFormat="1" ht="26.25" customHeight="1" x14ac:dyDescent="0.15">
      <c r="A118" s="943" t="s">
        <v>395</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393</v>
      </c>
      <c r="AB118" s="922"/>
      <c r="AC118" s="922"/>
      <c r="AD118" s="922"/>
      <c r="AE118" s="923"/>
      <c r="AF118" s="921" t="s">
        <v>283</v>
      </c>
      <c r="AG118" s="922"/>
      <c r="AH118" s="922"/>
      <c r="AI118" s="922"/>
      <c r="AJ118" s="923"/>
      <c r="AK118" s="921" t="s">
        <v>282</v>
      </c>
      <c r="AL118" s="922"/>
      <c r="AM118" s="922"/>
      <c r="AN118" s="922"/>
      <c r="AO118" s="923"/>
      <c r="AP118" s="1029" t="s">
        <v>394</v>
      </c>
      <c r="AQ118" s="1030"/>
      <c r="AR118" s="1030"/>
      <c r="AS118" s="1030"/>
      <c r="AT118" s="1031"/>
      <c r="AU118" s="941"/>
      <c r="AV118" s="942"/>
      <c r="AW118" s="942"/>
      <c r="AX118" s="942"/>
      <c r="AY118" s="942"/>
      <c r="AZ118" s="228" t="s">
        <v>166</v>
      </c>
      <c r="BA118" s="228"/>
      <c r="BB118" s="228"/>
      <c r="BC118" s="228"/>
      <c r="BD118" s="228"/>
      <c r="BE118" s="228"/>
      <c r="BF118" s="228"/>
      <c r="BG118" s="228"/>
      <c r="BH118" s="228"/>
      <c r="BI118" s="228"/>
      <c r="BJ118" s="228"/>
      <c r="BK118" s="228"/>
      <c r="BL118" s="228"/>
      <c r="BM118" s="228"/>
      <c r="BN118" s="228"/>
      <c r="BO118" s="1032" t="s">
        <v>423</v>
      </c>
      <c r="BP118" s="1033"/>
      <c r="BQ118" s="1024">
        <v>70864012</v>
      </c>
      <c r="BR118" s="1025"/>
      <c r="BS118" s="1025"/>
      <c r="BT118" s="1025"/>
      <c r="BU118" s="1025"/>
      <c r="BV118" s="1025">
        <v>75476670</v>
      </c>
      <c r="BW118" s="1025"/>
      <c r="BX118" s="1025"/>
      <c r="BY118" s="1025"/>
      <c r="BZ118" s="1025"/>
      <c r="CA118" s="1025">
        <v>76397670</v>
      </c>
      <c r="CB118" s="1025"/>
      <c r="CC118" s="1025"/>
      <c r="CD118" s="1025"/>
      <c r="CE118" s="1025"/>
      <c r="CF118" s="1026"/>
      <c r="CG118" s="1027"/>
      <c r="CH118" s="1027"/>
      <c r="CI118" s="1027"/>
      <c r="CJ118" s="1028"/>
      <c r="CK118" s="984"/>
      <c r="CL118" s="985"/>
      <c r="CM118" s="955" t="s">
        <v>424</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7" t="s">
        <v>425</v>
      </c>
      <c r="DH118" s="998"/>
      <c r="DI118" s="998"/>
      <c r="DJ118" s="998"/>
      <c r="DK118" s="999"/>
      <c r="DL118" s="1000" t="s">
        <v>425</v>
      </c>
      <c r="DM118" s="998"/>
      <c r="DN118" s="998"/>
      <c r="DO118" s="998"/>
      <c r="DP118" s="999"/>
      <c r="DQ118" s="1000" t="s">
        <v>425</v>
      </c>
      <c r="DR118" s="998"/>
      <c r="DS118" s="998"/>
      <c r="DT118" s="998"/>
      <c r="DU118" s="999"/>
      <c r="DV118" s="1001" t="s">
        <v>425</v>
      </c>
      <c r="DW118" s="1002"/>
      <c r="DX118" s="1002"/>
      <c r="DY118" s="1002"/>
      <c r="DZ118" s="1003"/>
    </row>
    <row r="119" spans="1:130" s="197" customFormat="1" ht="26.25" customHeight="1" x14ac:dyDescent="0.15">
      <c r="A119" s="1013" t="s">
        <v>398</v>
      </c>
      <c r="B119" s="983"/>
      <c r="C119" s="962" t="s">
        <v>399</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28" t="s">
        <v>425</v>
      </c>
      <c r="AB119" s="929"/>
      <c r="AC119" s="929"/>
      <c r="AD119" s="929"/>
      <c r="AE119" s="930"/>
      <c r="AF119" s="931" t="s">
        <v>425</v>
      </c>
      <c r="AG119" s="929"/>
      <c r="AH119" s="929"/>
      <c r="AI119" s="929"/>
      <c r="AJ119" s="930"/>
      <c r="AK119" s="931" t="s">
        <v>425</v>
      </c>
      <c r="AL119" s="929"/>
      <c r="AM119" s="929"/>
      <c r="AN119" s="929"/>
      <c r="AO119" s="930"/>
      <c r="AP119" s="932" t="s">
        <v>425</v>
      </c>
      <c r="AQ119" s="933"/>
      <c r="AR119" s="933"/>
      <c r="AS119" s="933"/>
      <c r="AT119" s="934"/>
      <c r="AU119" s="1016" t="s">
        <v>426</v>
      </c>
      <c r="AV119" s="1017"/>
      <c r="AW119" s="1017"/>
      <c r="AX119" s="1017"/>
      <c r="AY119" s="1018"/>
      <c r="AZ119" s="979" t="s">
        <v>427</v>
      </c>
      <c r="BA119" s="926"/>
      <c r="BB119" s="926"/>
      <c r="BC119" s="926"/>
      <c r="BD119" s="926"/>
      <c r="BE119" s="926"/>
      <c r="BF119" s="926"/>
      <c r="BG119" s="926"/>
      <c r="BH119" s="926"/>
      <c r="BI119" s="926"/>
      <c r="BJ119" s="926"/>
      <c r="BK119" s="926"/>
      <c r="BL119" s="926"/>
      <c r="BM119" s="926"/>
      <c r="BN119" s="926"/>
      <c r="BO119" s="926"/>
      <c r="BP119" s="927"/>
      <c r="BQ119" s="965">
        <v>2960530</v>
      </c>
      <c r="BR119" s="966"/>
      <c r="BS119" s="966"/>
      <c r="BT119" s="966"/>
      <c r="BU119" s="966"/>
      <c r="BV119" s="966">
        <v>4481391</v>
      </c>
      <c r="BW119" s="966"/>
      <c r="BX119" s="966"/>
      <c r="BY119" s="966"/>
      <c r="BZ119" s="966"/>
      <c r="CA119" s="966">
        <v>5349153</v>
      </c>
      <c r="CB119" s="966"/>
      <c r="CC119" s="966"/>
      <c r="CD119" s="966"/>
      <c r="CE119" s="966"/>
      <c r="CF119" s="980">
        <v>19.2</v>
      </c>
      <c r="CG119" s="981"/>
      <c r="CH119" s="981"/>
      <c r="CI119" s="981"/>
      <c r="CJ119" s="981"/>
      <c r="CK119" s="986"/>
      <c r="CL119" s="987"/>
      <c r="CM119" s="1043" t="s">
        <v>428</v>
      </c>
      <c r="CN119" s="1044"/>
      <c r="CO119" s="1044"/>
      <c r="CP119" s="1044"/>
      <c r="CQ119" s="1044"/>
      <c r="CR119" s="1044"/>
      <c r="CS119" s="1044"/>
      <c r="CT119" s="1044"/>
      <c r="CU119" s="1044"/>
      <c r="CV119" s="1044"/>
      <c r="CW119" s="1044"/>
      <c r="CX119" s="1044"/>
      <c r="CY119" s="1044"/>
      <c r="CZ119" s="1044"/>
      <c r="DA119" s="1044"/>
      <c r="DB119" s="1044"/>
      <c r="DC119" s="1044"/>
      <c r="DD119" s="1044"/>
      <c r="DE119" s="1044"/>
      <c r="DF119" s="1045"/>
      <c r="DG119" s="1036" t="s">
        <v>425</v>
      </c>
      <c r="DH119" s="1037"/>
      <c r="DI119" s="1037"/>
      <c r="DJ119" s="1037"/>
      <c r="DK119" s="1038"/>
      <c r="DL119" s="1039" t="s">
        <v>425</v>
      </c>
      <c r="DM119" s="1037"/>
      <c r="DN119" s="1037"/>
      <c r="DO119" s="1037"/>
      <c r="DP119" s="1038"/>
      <c r="DQ119" s="1039" t="s">
        <v>425</v>
      </c>
      <c r="DR119" s="1037"/>
      <c r="DS119" s="1037"/>
      <c r="DT119" s="1037"/>
      <c r="DU119" s="1038"/>
      <c r="DV119" s="1040" t="s">
        <v>425</v>
      </c>
      <c r="DW119" s="1041"/>
      <c r="DX119" s="1041"/>
      <c r="DY119" s="1041"/>
      <c r="DZ119" s="1042"/>
    </row>
    <row r="120" spans="1:130" s="197" customFormat="1" ht="26.25" customHeight="1" x14ac:dyDescent="0.15">
      <c r="A120" s="1014"/>
      <c r="B120" s="985"/>
      <c r="C120" s="955" t="s">
        <v>403</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7" t="s">
        <v>425</v>
      </c>
      <c r="AB120" s="998"/>
      <c r="AC120" s="998"/>
      <c r="AD120" s="998"/>
      <c r="AE120" s="999"/>
      <c r="AF120" s="1000" t="s">
        <v>425</v>
      </c>
      <c r="AG120" s="998"/>
      <c r="AH120" s="998"/>
      <c r="AI120" s="998"/>
      <c r="AJ120" s="999"/>
      <c r="AK120" s="1000" t="s">
        <v>425</v>
      </c>
      <c r="AL120" s="998"/>
      <c r="AM120" s="998"/>
      <c r="AN120" s="998"/>
      <c r="AO120" s="999"/>
      <c r="AP120" s="1001" t="s">
        <v>425</v>
      </c>
      <c r="AQ120" s="1002"/>
      <c r="AR120" s="1002"/>
      <c r="AS120" s="1002"/>
      <c r="AT120" s="1003"/>
      <c r="AU120" s="1019"/>
      <c r="AV120" s="1020"/>
      <c r="AW120" s="1020"/>
      <c r="AX120" s="1020"/>
      <c r="AY120" s="1021"/>
      <c r="AZ120" s="988" t="s">
        <v>429</v>
      </c>
      <c r="BA120" s="989"/>
      <c r="BB120" s="989"/>
      <c r="BC120" s="989"/>
      <c r="BD120" s="989"/>
      <c r="BE120" s="989"/>
      <c r="BF120" s="989"/>
      <c r="BG120" s="989"/>
      <c r="BH120" s="989"/>
      <c r="BI120" s="989"/>
      <c r="BJ120" s="989"/>
      <c r="BK120" s="989"/>
      <c r="BL120" s="989"/>
      <c r="BM120" s="989"/>
      <c r="BN120" s="989"/>
      <c r="BO120" s="989"/>
      <c r="BP120" s="990"/>
      <c r="BQ120" s="958">
        <v>10619038</v>
      </c>
      <c r="BR120" s="959"/>
      <c r="BS120" s="959"/>
      <c r="BT120" s="959"/>
      <c r="BU120" s="959"/>
      <c r="BV120" s="959">
        <v>10415620</v>
      </c>
      <c r="BW120" s="959"/>
      <c r="BX120" s="959"/>
      <c r="BY120" s="959"/>
      <c r="BZ120" s="959"/>
      <c r="CA120" s="959">
        <v>9301179</v>
      </c>
      <c r="CB120" s="959"/>
      <c r="CC120" s="959"/>
      <c r="CD120" s="959"/>
      <c r="CE120" s="959"/>
      <c r="CF120" s="953">
        <v>33.5</v>
      </c>
      <c r="CG120" s="954"/>
      <c r="CH120" s="954"/>
      <c r="CI120" s="954"/>
      <c r="CJ120" s="954"/>
      <c r="CK120" s="1052" t="s">
        <v>430</v>
      </c>
      <c r="CL120" s="1053"/>
      <c r="CM120" s="1053"/>
      <c r="CN120" s="1053"/>
      <c r="CO120" s="1054"/>
      <c r="CP120" s="1060" t="s">
        <v>431</v>
      </c>
      <c r="CQ120" s="1061"/>
      <c r="CR120" s="1061"/>
      <c r="CS120" s="1061"/>
      <c r="CT120" s="1061"/>
      <c r="CU120" s="1061"/>
      <c r="CV120" s="1061"/>
      <c r="CW120" s="1061"/>
      <c r="CX120" s="1061"/>
      <c r="CY120" s="1061"/>
      <c r="CZ120" s="1061"/>
      <c r="DA120" s="1061"/>
      <c r="DB120" s="1061"/>
      <c r="DC120" s="1061"/>
      <c r="DD120" s="1061"/>
      <c r="DE120" s="1061"/>
      <c r="DF120" s="1062"/>
      <c r="DG120" s="965" t="s">
        <v>425</v>
      </c>
      <c r="DH120" s="966"/>
      <c r="DI120" s="966"/>
      <c r="DJ120" s="966"/>
      <c r="DK120" s="966"/>
      <c r="DL120" s="966" t="s">
        <v>425</v>
      </c>
      <c r="DM120" s="966"/>
      <c r="DN120" s="966"/>
      <c r="DO120" s="966"/>
      <c r="DP120" s="966"/>
      <c r="DQ120" s="966">
        <v>7885769</v>
      </c>
      <c r="DR120" s="966"/>
      <c r="DS120" s="966"/>
      <c r="DT120" s="966"/>
      <c r="DU120" s="966"/>
      <c r="DV120" s="967">
        <v>28.4</v>
      </c>
      <c r="DW120" s="967"/>
      <c r="DX120" s="967"/>
      <c r="DY120" s="967"/>
      <c r="DZ120" s="968"/>
    </row>
    <row r="121" spans="1:130" s="197" customFormat="1" ht="26.25" customHeight="1" x14ac:dyDescent="0.15">
      <c r="A121" s="1014"/>
      <c r="B121" s="985"/>
      <c r="C121" s="1049" t="s">
        <v>432</v>
      </c>
      <c r="D121" s="1050"/>
      <c r="E121" s="1050"/>
      <c r="F121" s="1050"/>
      <c r="G121" s="1050"/>
      <c r="H121" s="1050"/>
      <c r="I121" s="1050"/>
      <c r="J121" s="1050"/>
      <c r="K121" s="1050"/>
      <c r="L121" s="1050"/>
      <c r="M121" s="1050"/>
      <c r="N121" s="1050"/>
      <c r="O121" s="1050"/>
      <c r="P121" s="1050"/>
      <c r="Q121" s="1050"/>
      <c r="R121" s="1050"/>
      <c r="S121" s="1050"/>
      <c r="T121" s="1050"/>
      <c r="U121" s="1050"/>
      <c r="V121" s="1050"/>
      <c r="W121" s="1050"/>
      <c r="X121" s="1050"/>
      <c r="Y121" s="1050"/>
      <c r="Z121" s="1051"/>
      <c r="AA121" s="997" t="s">
        <v>425</v>
      </c>
      <c r="AB121" s="998"/>
      <c r="AC121" s="998"/>
      <c r="AD121" s="998"/>
      <c r="AE121" s="999"/>
      <c r="AF121" s="1000" t="s">
        <v>425</v>
      </c>
      <c r="AG121" s="998"/>
      <c r="AH121" s="998"/>
      <c r="AI121" s="998"/>
      <c r="AJ121" s="999"/>
      <c r="AK121" s="1000" t="s">
        <v>425</v>
      </c>
      <c r="AL121" s="998"/>
      <c r="AM121" s="998"/>
      <c r="AN121" s="998"/>
      <c r="AO121" s="999"/>
      <c r="AP121" s="1001" t="s">
        <v>425</v>
      </c>
      <c r="AQ121" s="1002"/>
      <c r="AR121" s="1002"/>
      <c r="AS121" s="1002"/>
      <c r="AT121" s="1003"/>
      <c r="AU121" s="1019"/>
      <c r="AV121" s="1020"/>
      <c r="AW121" s="1020"/>
      <c r="AX121" s="1020"/>
      <c r="AY121" s="1021"/>
      <c r="AZ121" s="1034" t="s">
        <v>433</v>
      </c>
      <c r="BA121" s="1010"/>
      <c r="BB121" s="1010"/>
      <c r="BC121" s="1010"/>
      <c r="BD121" s="1010"/>
      <c r="BE121" s="1010"/>
      <c r="BF121" s="1010"/>
      <c r="BG121" s="1010"/>
      <c r="BH121" s="1010"/>
      <c r="BI121" s="1010"/>
      <c r="BJ121" s="1010"/>
      <c r="BK121" s="1010"/>
      <c r="BL121" s="1010"/>
      <c r="BM121" s="1010"/>
      <c r="BN121" s="1010"/>
      <c r="BO121" s="1010"/>
      <c r="BP121" s="1011"/>
      <c r="BQ121" s="1024">
        <v>38329651</v>
      </c>
      <c r="BR121" s="1025"/>
      <c r="BS121" s="1025"/>
      <c r="BT121" s="1025"/>
      <c r="BU121" s="1025"/>
      <c r="BV121" s="1025">
        <v>39739764</v>
      </c>
      <c r="BW121" s="1025"/>
      <c r="BX121" s="1025"/>
      <c r="BY121" s="1025"/>
      <c r="BZ121" s="1025"/>
      <c r="CA121" s="1025">
        <v>41558752</v>
      </c>
      <c r="CB121" s="1025"/>
      <c r="CC121" s="1025"/>
      <c r="CD121" s="1025"/>
      <c r="CE121" s="1025"/>
      <c r="CF121" s="1063">
        <v>149.5</v>
      </c>
      <c r="CG121" s="1064"/>
      <c r="CH121" s="1064"/>
      <c r="CI121" s="1064"/>
      <c r="CJ121" s="1064"/>
      <c r="CK121" s="1055"/>
      <c r="CL121" s="1056"/>
      <c r="CM121" s="1056"/>
      <c r="CN121" s="1056"/>
      <c r="CO121" s="1057"/>
      <c r="CP121" s="1046" t="s">
        <v>376</v>
      </c>
      <c r="CQ121" s="1047"/>
      <c r="CR121" s="1047"/>
      <c r="CS121" s="1047"/>
      <c r="CT121" s="1047"/>
      <c r="CU121" s="1047"/>
      <c r="CV121" s="1047"/>
      <c r="CW121" s="1047"/>
      <c r="CX121" s="1047"/>
      <c r="CY121" s="1047"/>
      <c r="CZ121" s="1047"/>
      <c r="DA121" s="1047"/>
      <c r="DB121" s="1047"/>
      <c r="DC121" s="1047"/>
      <c r="DD121" s="1047"/>
      <c r="DE121" s="1047"/>
      <c r="DF121" s="1048"/>
      <c r="DG121" s="958">
        <v>37946</v>
      </c>
      <c r="DH121" s="959"/>
      <c r="DI121" s="959"/>
      <c r="DJ121" s="959"/>
      <c r="DK121" s="959"/>
      <c r="DL121" s="959">
        <v>36807</v>
      </c>
      <c r="DM121" s="959"/>
      <c r="DN121" s="959"/>
      <c r="DO121" s="959"/>
      <c r="DP121" s="959"/>
      <c r="DQ121" s="959">
        <v>11961</v>
      </c>
      <c r="DR121" s="959"/>
      <c r="DS121" s="959"/>
      <c r="DT121" s="959"/>
      <c r="DU121" s="959"/>
      <c r="DV121" s="960">
        <v>0</v>
      </c>
      <c r="DW121" s="960"/>
      <c r="DX121" s="960"/>
      <c r="DY121" s="960"/>
      <c r="DZ121" s="961"/>
    </row>
    <row r="122" spans="1:130" s="197" customFormat="1" ht="26.25" customHeight="1" x14ac:dyDescent="0.15">
      <c r="A122" s="1014"/>
      <c r="B122" s="985"/>
      <c r="C122" s="955" t="s">
        <v>413</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7" t="s">
        <v>109</v>
      </c>
      <c r="AB122" s="998"/>
      <c r="AC122" s="998"/>
      <c r="AD122" s="998"/>
      <c r="AE122" s="999"/>
      <c r="AF122" s="1000" t="s">
        <v>109</v>
      </c>
      <c r="AG122" s="998"/>
      <c r="AH122" s="998"/>
      <c r="AI122" s="998"/>
      <c r="AJ122" s="999"/>
      <c r="AK122" s="1000" t="s">
        <v>109</v>
      </c>
      <c r="AL122" s="998"/>
      <c r="AM122" s="998"/>
      <c r="AN122" s="998"/>
      <c r="AO122" s="999"/>
      <c r="AP122" s="1001" t="s">
        <v>109</v>
      </c>
      <c r="AQ122" s="1002"/>
      <c r="AR122" s="1002"/>
      <c r="AS122" s="1002"/>
      <c r="AT122" s="1003"/>
      <c r="AU122" s="1022"/>
      <c r="AV122" s="1023"/>
      <c r="AW122" s="1023"/>
      <c r="AX122" s="1023"/>
      <c r="AY122" s="1023"/>
      <c r="AZ122" s="228" t="s">
        <v>166</v>
      </c>
      <c r="BA122" s="228"/>
      <c r="BB122" s="228"/>
      <c r="BC122" s="228"/>
      <c r="BD122" s="228"/>
      <c r="BE122" s="228"/>
      <c r="BF122" s="228"/>
      <c r="BG122" s="228"/>
      <c r="BH122" s="228"/>
      <c r="BI122" s="228"/>
      <c r="BJ122" s="228"/>
      <c r="BK122" s="228"/>
      <c r="BL122" s="228"/>
      <c r="BM122" s="228"/>
      <c r="BN122" s="228"/>
      <c r="BO122" s="1032" t="s">
        <v>434</v>
      </c>
      <c r="BP122" s="1033"/>
      <c r="BQ122" s="1073">
        <v>51909219</v>
      </c>
      <c r="BR122" s="1074"/>
      <c r="BS122" s="1074"/>
      <c r="BT122" s="1074"/>
      <c r="BU122" s="1074"/>
      <c r="BV122" s="1074">
        <v>54636775</v>
      </c>
      <c r="BW122" s="1074"/>
      <c r="BX122" s="1074"/>
      <c r="BY122" s="1074"/>
      <c r="BZ122" s="1074"/>
      <c r="CA122" s="1074">
        <v>56209084</v>
      </c>
      <c r="CB122" s="1074"/>
      <c r="CC122" s="1074"/>
      <c r="CD122" s="1074"/>
      <c r="CE122" s="1074"/>
      <c r="CF122" s="1026"/>
      <c r="CG122" s="1027"/>
      <c r="CH122" s="1027"/>
      <c r="CI122" s="1027"/>
      <c r="CJ122" s="1028"/>
      <c r="CK122" s="1055"/>
      <c r="CL122" s="1056"/>
      <c r="CM122" s="1056"/>
      <c r="CN122" s="1056"/>
      <c r="CO122" s="1057"/>
      <c r="CP122" s="1046" t="s">
        <v>435</v>
      </c>
      <c r="CQ122" s="1047"/>
      <c r="CR122" s="1047"/>
      <c r="CS122" s="1047"/>
      <c r="CT122" s="1047"/>
      <c r="CU122" s="1047"/>
      <c r="CV122" s="1047"/>
      <c r="CW122" s="1047"/>
      <c r="CX122" s="1047"/>
      <c r="CY122" s="1047"/>
      <c r="CZ122" s="1047"/>
      <c r="DA122" s="1047"/>
      <c r="DB122" s="1047"/>
      <c r="DC122" s="1047"/>
      <c r="DD122" s="1047"/>
      <c r="DE122" s="1047"/>
      <c r="DF122" s="1048"/>
      <c r="DG122" s="958" t="s">
        <v>436</v>
      </c>
      <c r="DH122" s="959"/>
      <c r="DI122" s="959"/>
      <c r="DJ122" s="959"/>
      <c r="DK122" s="959"/>
      <c r="DL122" s="959" t="s">
        <v>436</v>
      </c>
      <c r="DM122" s="959"/>
      <c r="DN122" s="959"/>
      <c r="DO122" s="959"/>
      <c r="DP122" s="959"/>
      <c r="DQ122" s="959" t="s">
        <v>436</v>
      </c>
      <c r="DR122" s="959"/>
      <c r="DS122" s="959"/>
      <c r="DT122" s="959"/>
      <c r="DU122" s="959"/>
      <c r="DV122" s="960" t="s">
        <v>436</v>
      </c>
      <c r="DW122" s="960"/>
      <c r="DX122" s="960"/>
      <c r="DY122" s="960"/>
      <c r="DZ122" s="961"/>
    </row>
    <row r="123" spans="1:130" s="197" customFormat="1" ht="26.25" customHeight="1" thickBot="1" x14ac:dyDescent="0.2">
      <c r="A123" s="1014"/>
      <c r="B123" s="985"/>
      <c r="C123" s="955" t="s">
        <v>419</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7" t="s">
        <v>436</v>
      </c>
      <c r="AB123" s="998"/>
      <c r="AC123" s="998"/>
      <c r="AD123" s="998"/>
      <c r="AE123" s="999"/>
      <c r="AF123" s="1000" t="s">
        <v>436</v>
      </c>
      <c r="AG123" s="998"/>
      <c r="AH123" s="998"/>
      <c r="AI123" s="998"/>
      <c r="AJ123" s="999"/>
      <c r="AK123" s="1000" t="s">
        <v>436</v>
      </c>
      <c r="AL123" s="998"/>
      <c r="AM123" s="998"/>
      <c r="AN123" s="998"/>
      <c r="AO123" s="999"/>
      <c r="AP123" s="1001" t="s">
        <v>436</v>
      </c>
      <c r="AQ123" s="1002"/>
      <c r="AR123" s="1002"/>
      <c r="AS123" s="1002"/>
      <c r="AT123" s="1003"/>
      <c r="AU123" s="1070" t="s">
        <v>437</v>
      </c>
      <c r="AV123" s="1071"/>
      <c r="AW123" s="1071"/>
      <c r="AX123" s="1071"/>
      <c r="AY123" s="1071"/>
      <c r="AZ123" s="1071"/>
      <c r="BA123" s="1071"/>
      <c r="BB123" s="1071"/>
      <c r="BC123" s="1071"/>
      <c r="BD123" s="1071"/>
      <c r="BE123" s="1071"/>
      <c r="BF123" s="1071"/>
      <c r="BG123" s="1071"/>
      <c r="BH123" s="1071"/>
      <c r="BI123" s="1071"/>
      <c r="BJ123" s="1071"/>
      <c r="BK123" s="1071"/>
      <c r="BL123" s="1071"/>
      <c r="BM123" s="1071"/>
      <c r="BN123" s="1071"/>
      <c r="BO123" s="1071"/>
      <c r="BP123" s="1072"/>
      <c r="BQ123" s="1065">
        <v>70.400000000000006</v>
      </c>
      <c r="BR123" s="1066"/>
      <c r="BS123" s="1066"/>
      <c r="BT123" s="1066"/>
      <c r="BU123" s="1066"/>
      <c r="BV123" s="1066">
        <v>76.7</v>
      </c>
      <c r="BW123" s="1066"/>
      <c r="BX123" s="1066"/>
      <c r="BY123" s="1066"/>
      <c r="BZ123" s="1066"/>
      <c r="CA123" s="1066">
        <v>72.599999999999994</v>
      </c>
      <c r="CB123" s="1066"/>
      <c r="CC123" s="1066"/>
      <c r="CD123" s="1066"/>
      <c r="CE123" s="1066"/>
      <c r="CF123" s="1067"/>
      <c r="CG123" s="1068"/>
      <c r="CH123" s="1068"/>
      <c r="CI123" s="1068"/>
      <c r="CJ123" s="1069"/>
      <c r="CK123" s="1055"/>
      <c r="CL123" s="1056"/>
      <c r="CM123" s="1056"/>
      <c r="CN123" s="1056"/>
      <c r="CO123" s="1057"/>
      <c r="CP123" s="1046" t="s">
        <v>438</v>
      </c>
      <c r="CQ123" s="1047"/>
      <c r="CR123" s="1047"/>
      <c r="CS123" s="1047"/>
      <c r="CT123" s="1047"/>
      <c r="CU123" s="1047"/>
      <c r="CV123" s="1047"/>
      <c r="CW123" s="1047"/>
      <c r="CX123" s="1047"/>
      <c r="CY123" s="1047"/>
      <c r="CZ123" s="1047"/>
      <c r="DA123" s="1047"/>
      <c r="DB123" s="1047"/>
      <c r="DC123" s="1047"/>
      <c r="DD123" s="1047"/>
      <c r="DE123" s="1047"/>
      <c r="DF123" s="1048"/>
      <c r="DG123" s="997" t="s">
        <v>436</v>
      </c>
      <c r="DH123" s="998"/>
      <c r="DI123" s="998"/>
      <c r="DJ123" s="998"/>
      <c r="DK123" s="999"/>
      <c r="DL123" s="1000" t="s">
        <v>436</v>
      </c>
      <c r="DM123" s="998"/>
      <c r="DN123" s="998"/>
      <c r="DO123" s="998"/>
      <c r="DP123" s="999"/>
      <c r="DQ123" s="1000" t="s">
        <v>436</v>
      </c>
      <c r="DR123" s="998"/>
      <c r="DS123" s="998"/>
      <c r="DT123" s="998"/>
      <c r="DU123" s="999"/>
      <c r="DV123" s="1001" t="s">
        <v>436</v>
      </c>
      <c r="DW123" s="1002"/>
      <c r="DX123" s="1002"/>
      <c r="DY123" s="1002"/>
      <c r="DZ123" s="1003"/>
    </row>
    <row r="124" spans="1:130" s="197" customFormat="1" ht="26.25" customHeight="1" x14ac:dyDescent="0.15">
      <c r="A124" s="1014"/>
      <c r="B124" s="985"/>
      <c r="C124" s="955" t="s">
        <v>422</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7" t="s">
        <v>436</v>
      </c>
      <c r="AB124" s="998"/>
      <c r="AC124" s="998"/>
      <c r="AD124" s="998"/>
      <c r="AE124" s="999"/>
      <c r="AF124" s="1000" t="s">
        <v>436</v>
      </c>
      <c r="AG124" s="998"/>
      <c r="AH124" s="998"/>
      <c r="AI124" s="998"/>
      <c r="AJ124" s="999"/>
      <c r="AK124" s="1000" t="s">
        <v>436</v>
      </c>
      <c r="AL124" s="998"/>
      <c r="AM124" s="998"/>
      <c r="AN124" s="998"/>
      <c r="AO124" s="999"/>
      <c r="AP124" s="1001" t="s">
        <v>436</v>
      </c>
      <c r="AQ124" s="1002"/>
      <c r="AR124" s="1002"/>
      <c r="AS124" s="1002"/>
      <c r="AT124" s="1003"/>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58"/>
      <c r="CL124" s="1058"/>
      <c r="CM124" s="1058"/>
      <c r="CN124" s="1058"/>
      <c r="CO124" s="1059"/>
      <c r="CP124" s="1046" t="s">
        <v>439</v>
      </c>
      <c r="CQ124" s="1047"/>
      <c r="CR124" s="1047"/>
      <c r="CS124" s="1047"/>
      <c r="CT124" s="1047"/>
      <c r="CU124" s="1047"/>
      <c r="CV124" s="1047"/>
      <c r="CW124" s="1047"/>
      <c r="CX124" s="1047"/>
      <c r="CY124" s="1047"/>
      <c r="CZ124" s="1047"/>
      <c r="DA124" s="1047"/>
      <c r="DB124" s="1047"/>
      <c r="DC124" s="1047"/>
      <c r="DD124" s="1047"/>
      <c r="DE124" s="1047"/>
      <c r="DF124" s="1048"/>
      <c r="DG124" s="1036">
        <v>8713867</v>
      </c>
      <c r="DH124" s="1037"/>
      <c r="DI124" s="1037"/>
      <c r="DJ124" s="1037"/>
      <c r="DK124" s="1038"/>
      <c r="DL124" s="1039">
        <v>8685320</v>
      </c>
      <c r="DM124" s="1037"/>
      <c r="DN124" s="1037"/>
      <c r="DO124" s="1037"/>
      <c r="DP124" s="1038"/>
      <c r="DQ124" s="1039" t="s">
        <v>436</v>
      </c>
      <c r="DR124" s="1037"/>
      <c r="DS124" s="1037"/>
      <c r="DT124" s="1037"/>
      <c r="DU124" s="1038"/>
      <c r="DV124" s="1040" t="s">
        <v>436</v>
      </c>
      <c r="DW124" s="1041"/>
      <c r="DX124" s="1041"/>
      <c r="DY124" s="1041"/>
      <c r="DZ124" s="1042"/>
    </row>
    <row r="125" spans="1:130" s="197" customFormat="1" ht="26.25" customHeight="1" thickBot="1" x14ac:dyDescent="0.2">
      <c r="A125" s="1014"/>
      <c r="B125" s="985"/>
      <c r="C125" s="955" t="s">
        <v>424</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7" t="s">
        <v>436</v>
      </c>
      <c r="AB125" s="998"/>
      <c r="AC125" s="998"/>
      <c r="AD125" s="998"/>
      <c r="AE125" s="999"/>
      <c r="AF125" s="1000" t="s">
        <v>436</v>
      </c>
      <c r="AG125" s="998"/>
      <c r="AH125" s="998"/>
      <c r="AI125" s="998"/>
      <c r="AJ125" s="999"/>
      <c r="AK125" s="1000" t="s">
        <v>436</v>
      </c>
      <c r="AL125" s="998"/>
      <c r="AM125" s="998"/>
      <c r="AN125" s="998"/>
      <c r="AO125" s="999"/>
      <c r="AP125" s="1001" t="s">
        <v>436</v>
      </c>
      <c r="AQ125" s="1002"/>
      <c r="AR125" s="1002"/>
      <c r="AS125" s="1002"/>
      <c r="AT125" s="1003"/>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53" t="s">
        <v>440</v>
      </c>
      <c r="CL125" s="1053"/>
      <c r="CM125" s="1053"/>
      <c r="CN125" s="1053"/>
      <c r="CO125" s="1054"/>
      <c r="CP125" s="979" t="s">
        <v>441</v>
      </c>
      <c r="CQ125" s="926"/>
      <c r="CR125" s="926"/>
      <c r="CS125" s="926"/>
      <c r="CT125" s="926"/>
      <c r="CU125" s="926"/>
      <c r="CV125" s="926"/>
      <c r="CW125" s="926"/>
      <c r="CX125" s="926"/>
      <c r="CY125" s="926"/>
      <c r="CZ125" s="926"/>
      <c r="DA125" s="926"/>
      <c r="DB125" s="926"/>
      <c r="DC125" s="926"/>
      <c r="DD125" s="926"/>
      <c r="DE125" s="926"/>
      <c r="DF125" s="927"/>
      <c r="DG125" s="965" t="s">
        <v>436</v>
      </c>
      <c r="DH125" s="966"/>
      <c r="DI125" s="966"/>
      <c r="DJ125" s="966"/>
      <c r="DK125" s="966"/>
      <c r="DL125" s="966" t="s">
        <v>436</v>
      </c>
      <c r="DM125" s="966"/>
      <c r="DN125" s="966"/>
      <c r="DO125" s="966"/>
      <c r="DP125" s="966"/>
      <c r="DQ125" s="966" t="s">
        <v>436</v>
      </c>
      <c r="DR125" s="966"/>
      <c r="DS125" s="966"/>
      <c r="DT125" s="966"/>
      <c r="DU125" s="966"/>
      <c r="DV125" s="967" t="s">
        <v>436</v>
      </c>
      <c r="DW125" s="967"/>
      <c r="DX125" s="967"/>
      <c r="DY125" s="967"/>
      <c r="DZ125" s="968"/>
    </row>
    <row r="126" spans="1:130" s="197" customFormat="1" ht="26.25" customHeight="1" x14ac:dyDescent="0.15">
      <c r="A126" s="1014"/>
      <c r="B126" s="985"/>
      <c r="C126" s="955" t="s">
        <v>428</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7" t="s">
        <v>436</v>
      </c>
      <c r="AB126" s="998"/>
      <c r="AC126" s="998"/>
      <c r="AD126" s="998"/>
      <c r="AE126" s="999"/>
      <c r="AF126" s="1000" t="s">
        <v>436</v>
      </c>
      <c r="AG126" s="998"/>
      <c r="AH126" s="998"/>
      <c r="AI126" s="998"/>
      <c r="AJ126" s="999"/>
      <c r="AK126" s="1000" t="s">
        <v>436</v>
      </c>
      <c r="AL126" s="998"/>
      <c r="AM126" s="998"/>
      <c r="AN126" s="998"/>
      <c r="AO126" s="999"/>
      <c r="AP126" s="1001" t="s">
        <v>436</v>
      </c>
      <c r="AQ126" s="1002"/>
      <c r="AR126" s="1002"/>
      <c r="AS126" s="1002"/>
      <c r="AT126" s="1003"/>
      <c r="AU126" s="233"/>
      <c r="AV126" s="233"/>
      <c r="AW126" s="233"/>
      <c r="AX126" s="1075" t="s">
        <v>442</v>
      </c>
      <c r="AY126" s="1076"/>
      <c r="AZ126" s="1076"/>
      <c r="BA126" s="1076"/>
      <c r="BB126" s="1076"/>
      <c r="BC126" s="1076"/>
      <c r="BD126" s="1076"/>
      <c r="BE126" s="1077"/>
      <c r="BF126" s="1091" t="s">
        <v>443</v>
      </c>
      <c r="BG126" s="1076"/>
      <c r="BH126" s="1076"/>
      <c r="BI126" s="1076"/>
      <c r="BJ126" s="1076"/>
      <c r="BK126" s="1076"/>
      <c r="BL126" s="1077"/>
      <c r="BM126" s="1091" t="s">
        <v>444</v>
      </c>
      <c r="BN126" s="1076"/>
      <c r="BO126" s="1076"/>
      <c r="BP126" s="1076"/>
      <c r="BQ126" s="1076"/>
      <c r="BR126" s="1076"/>
      <c r="BS126" s="1077"/>
      <c r="BT126" s="1091" t="s">
        <v>445</v>
      </c>
      <c r="BU126" s="1076"/>
      <c r="BV126" s="1076"/>
      <c r="BW126" s="1076"/>
      <c r="BX126" s="1076"/>
      <c r="BY126" s="1076"/>
      <c r="BZ126" s="1092"/>
      <c r="CA126" s="233"/>
      <c r="CB126" s="233"/>
      <c r="CC126" s="233"/>
      <c r="CD126" s="234"/>
      <c r="CE126" s="234"/>
      <c r="CF126" s="234"/>
      <c r="CG126" s="231"/>
      <c r="CH126" s="231"/>
      <c r="CI126" s="231"/>
      <c r="CJ126" s="232"/>
      <c r="CK126" s="1056"/>
      <c r="CL126" s="1056"/>
      <c r="CM126" s="1056"/>
      <c r="CN126" s="1056"/>
      <c r="CO126" s="1057"/>
      <c r="CP126" s="988" t="s">
        <v>446</v>
      </c>
      <c r="CQ126" s="989"/>
      <c r="CR126" s="989"/>
      <c r="CS126" s="989"/>
      <c r="CT126" s="989"/>
      <c r="CU126" s="989"/>
      <c r="CV126" s="989"/>
      <c r="CW126" s="989"/>
      <c r="CX126" s="989"/>
      <c r="CY126" s="989"/>
      <c r="CZ126" s="989"/>
      <c r="DA126" s="989"/>
      <c r="DB126" s="989"/>
      <c r="DC126" s="989"/>
      <c r="DD126" s="989"/>
      <c r="DE126" s="989"/>
      <c r="DF126" s="990"/>
      <c r="DG126" s="958" t="s">
        <v>436</v>
      </c>
      <c r="DH126" s="959"/>
      <c r="DI126" s="959"/>
      <c r="DJ126" s="959"/>
      <c r="DK126" s="959"/>
      <c r="DL126" s="959" t="s">
        <v>436</v>
      </c>
      <c r="DM126" s="959"/>
      <c r="DN126" s="959"/>
      <c r="DO126" s="959"/>
      <c r="DP126" s="959"/>
      <c r="DQ126" s="959" t="s">
        <v>436</v>
      </c>
      <c r="DR126" s="959"/>
      <c r="DS126" s="959"/>
      <c r="DT126" s="959"/>
      <c r="DU126" s="959"/>
      <c r="DV126" s="960" t="s">
        <v>436</v>
      </c>
      <c r="DW126" s="960"/>
      <c r="DX126" s="960"/>
      <c r="DY126" s="960"/>
      <c r="DZ126" s="961"/>
    </row>
    <row r="127" spans="1:130" s="197" customFormat="1" ht="26.25" customHeight="1" thickBot="1" x14ac:dyDescent="0.2">
      <c r="A127" s="1015"/>
      <c r="B127" s="987"/>
      <c r="C127" s="1043" t="s">
        <v>447</v>
      </c>
      <c r="D127" s="1044"/>
      <c r="E127" s="1044"/>
      <c r="F127" s="1044"/>
      <c r="G127" s="1044"/>
      <c r="H127" s="1044"/>
      <c r="I127" s="1044"/>
      <c r="J127" s="1044"/>
      <c r="K127" s="1044"/>
      <c r="L127" s="1044"/>
      <c r="M127" s="1044"/>
      <c r="N127" s="1044"/>
      <c r="O127" s="1044"/>
      <c r="P127" s="1044"/>
      <c r="Q127" s="1044"/>
      <c r="R127" s="1044"/>
      <c r="S127" s="1044"/>
      <c r="T127" s="1044"/>
      <c r="U127" s="1044"/>
      <c r="V127" s="1044"/>
      <c r="W127" s="1044"/>
      <c r="X127" s="1044"/>
      <c r="Y127" s="1044"/>
      <c r="Z127" s="1045"/>
      <c r="AA127" s="997" t="s">
        <v>436</v>
      </c>
      <c r="AB127" s="998"/>
      <c r="AC127" s="998"/>
      <c r="AD127" s="998"/>
      <c r="AE127" s="999"/>
      <c r="AF127" s="1000" t="s">
        <v>436</v>
      </c>
      <c r="AG127" s="998"/>
      <c r="AH127" s="998"/>
      <c r="AI127" s="998"/>
      <c r="AJ127" s="999"/>
      <c r="AK127" s="1000" t="s">
        <v>436</v>
      </c>
      <c r="AL127" s="998"/>
      <c r="AM127" s="998"/>
      <c r="AN127" s="998"/>
      <c r="AO127" s="999"/>
      <c r="AP127" s="1001" t="s">
        <v>436</v>
      </c>
      <c r="AQ127" s="1002"/>
      <c r="AR127" s="1002"/>
      <c r="AS127" s="1002"/>
      <c r="AT127" s="1003"/>
      <c r="AU127" s="233"/>
      <c r="AV127" s="233"/>
      <c r="AW127" s="233"/>
      <c r="AX127" s="925" t="s">
        <v>448</v>
      </c>
      <c r="AY127" s="926"/>
      <c r="AZ127" s="926"/>
      <c r="BA127" s="926"/>
      <c r="BB127" s="926"/>
      <c r="BC127" s="926"/>
      <c r="BD127" s="926"/>
      <c r="BE127" s="927"/>
      <c r="BF127" s="1080" t="s">
        <v>436</v>
      </c>
      <c r="BG127" s="1081"/>
      <c r="BH127" s="1081"/>
      <c r="BI127" s="1081"/>
      <c r="BJ127" s="1081"/>
      <c r="BK127" s="1081"/>
      <c r="BL127" s="1090"/>
      <c r="BM127" s="1080">
        <v>11.76</v>
      </c>
      <c r="BN127" s="1081"/>
      <c r="BO127" s="1081"/>
      <c r="BP127" s="1081"/>
      <c r="BQ127" s="1081"/>
      <c r="BR127" s="1081"/>
      <c r="BS127" s="1090"/>
      <c r="BT127" s="1080">
        <v>20</v>
      </c>
      <c r="BU127" s="1081"/>
      <c r="BV127" s="1081"/>
      <c r="BW127" s="1081"/>
      <c r="BX127" s="1081"/>
      <c r="BY127" s="1081"/>
      <c r="BZ127" s="1082"/>
      <c r="CA127" s="234"/>
      <c r="CB127" s="234"/>
      <c r="CC127" s="234"/>
      <c r="CD127" s="234"/>
      <c r="CE127" s="234"/>
      <c r="CF127" s="234"/>
      <c r="CG127" s="231"/>
      <c r="CH127" s="231"/>
      <c r="CI127" s="231"/>
      <c r="CJ127" s="232"/>
      <c r="CK127" s="1078"/>
      <c r="CL127" s="1078"/>
      <c r="CM127" s="1078"/>
      <c r="CN127" s="1078"/>
      <c r="CO127" s="1079"/>
      <c r="CP127" s="1083" t="s">
        <v>449</v>
      </c>
      <c r="CQ127" s="1084"/>
      <c r="CR127" s="1084"/>
      <c r="CS127" s="1084"/>
      <c r="CT127" s="1084"/>
      <c r="CU127" s="1084"/>
      <c r="CV127" s="1084"/>
      <c r="CW127" s="1084"/>
      <c r="CX127" s="1084"/>
      <c r="CY127" s="1084"/>
      <c r="CZ127" s="1084"/>
      <c r="DA127" s="1084"/>
      <c r="DB127" s="1084"/>
      <c r="DC127" s="1084"/>
      <c r="DD127" s="1084"/>
      <c r="DE127" s="1084"/>
      <c r="DF127" s="1085"/>
      <c r="DG127" s="1086" t="s">
        <v>450</v>
      </c>
      <c r="DH127" s="1087"/>
      <c r="DI127" s="1087"/>
      <c r="DJ127" s="1087"/>
      <c r="DK127" s="1087"/>
      <c r="DL127" s="1087" t="s">
        <v>109</v>
      </c>
      <c r="DM127" s="1087"/>
      <c r="DN127" s="1087"/>
      <c r="DO127" s="1087"/>
      <c r="DP127" s="1087"/>
      <c r="DQ127" s="1087" t="s">
        <v>109</v>
      </c>
      <c r="DR127" s="1087"/>
      <c r="DS127" s="1087"/>
      <c r="DT127" s="1087"/>
      <c r="DU127" s="1087"/>
      <c r="DV127" s="1088" t="s">
        <v>109</v>
      </c>
      <c r="DW127" s="1088"/>
      <c r="DX127" s="1088"/>
      <c r="DY127" s="1088"/>
      <c r="DZ127" s="1089"/>
    </row>
    <row r="128" spans="1:130" s="197" customFormat="1" ht="26.25" customHeight="1" x14ac:dyDescent="0.15">
      <c r="A128" s="1110" t="s">
        <v>451</v>
      </c>
      <c r="B128" s="1111"/>
      <c r="C128" s="1111"/>
      <c r="D128" s="1111"/>
      <c r="E128" s="1111"/>
      <c r="F128" s="1111"/>
      <c r="G128" s="1111"/>
      <c r="H128" s="1111"/>
      <c r="I128" s="1111"/>
      <c r="J128" s="1111"/>
      <c r="K128" s="1111"/>
      <c r="L128" s="1111"/>
      <c r="M128" s="1111"/>
      <c r="N128" s="1111"/>
      <c r="O128" s="1111"/>
      <c r="P128" s="1111"/>
      <c r="Q128" s="1111"/>
      <c r="R128" s="1111"/>
      <c r="S128" s="1111"/>
      <c r="T128" s="1111"/>
      <c r="U128" s="1111"/>
      <c r="V128" s="1111"/>
      <c r="W128" s="1112" t="s">
        <v>452</v>
      </c>
      <c r="X128" s="1112"/>
      <c r="Y128" s="1112"/>
      <c r="Z128" s="1113"/>
      <c r="AA128" s="1128">
        <v>1353063</v>
      </c>
      <c r="AB128" s="1129"/>
      <c r="AC128" s="1129"/>
      <c r="AD128" s="1129"/>
      <c r="AE128" s="1130"/>
      <c r="AF128" s="1131">
        <v>1438953</v>
      </c>
      <c r="AG128" s="1129"/>
      <c r="AH128" s="1129"/>
      <c r="AI128" s="1129"/>
      <c r="AJ128" s="1130"/>
      <c r="AK128" s="1131">
        <v>1043933</v>
      </c>
      <c r="AL128" s="1129"/>
      <c r="AM128" s="1129"/>
      <c r="AN128" s="1129"/>
      <c r="AO128" s="1130"/>
      <c r="AP128" s="1132"/>
      <c r="AQ128" s="1133"/>
      <c r="AR128" s="1133"/>
      <c r="AS128" s="1133"/>
      <c r="AT128" s="1134"/>
      <c r="AU128" s="235"/>
      <c r="AV128" s="235"/>
      <c r="AW128" s="235"/>
      <c r="AX128" s="1093" t="s">
        <v>453</v>
      </c>
      <c r="AY128" s="989"/>
      <c r="AZ128" s="989"/>
      <c r="BA128" s="989"/>
      <c r="BB128" s="989"/>
      <c r="BC128" s="989"/>
      <c r="BD128" s="989"/>
      <c r="BE128" s="990"/>
      <c r="BF128" s="1105" t="s">
        <v>454</v>
      </c>
      <c r="BG128" s="1106"/>
      <c r="BH128" s="1106"/>
      <c r="BI128" s="1106"/>
      <c r="BJ128" s="1106"/>
      <c r="BK128" s="1106"/>
      <c r="BL128" s="1107"/>
      <c r="BM128" s="1105">
        <v>16.760000000000002</v>
      </c>
      <c r="BN128" s="1106"/>
      <c r="BO128" s="1106"/>
      <c r="BP128" s="1106"/>
      <c r="BQ128" s="1106"/>
      <c r="BR128" s="1106"/>
      <c r="BS128" s="1107"/>
      <c r="BT128" s="1105">
        <v>30</v>
      </c>
      <c r="BU128" s="1108"/>
      <c r="BV128" s="1108"/>
      <c r="BW128" s="1108"/>
      <c r="BX128" s="1108"/>
      <c r="BY128" s="1108"/>
      <c r="BZ128" s="1109"/>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9" t="s">
        <v>89</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099" t="s">
        <v>455</v>
      </c>
      <c r="X129" s="1100"/>
      <c r="Y129" s="1100"/>
      <c r="Z129" s="1101"/>
      <c r="AA129" s="997">
        <v>29989673</v>
      </c>
      <c r="AB129" s="998"/>
      <c r="AC129" s="998"/>
      <c r="AD129" s="998"/>
      <c r="AE129" s="999"/>
      <c r="AF129" s="1000">
        <v>30431937</v>
      </c>
      <c r="AG129" s="998"/>
      <c r="AH129" s="998"/>
      <c r="AI129" s="998"/>
      <c r="AJ129" s="999"/>
      <c r="AK129" s="1000">
        <v>31087985</v>
      </c>
      <c r="AL129" s="998"/>
      <c r="AM129" s="998"/>
      <c r="AN129" s="998"/>
      <c r="AO129" s="999"/>
      <c r="AP129" s="1102"/>
      <c r="AQ129" s="1103"/>
      <c r="AR129" s="1103"/>
      <c r="AS129" s="1103"/>
      <c r="AT129" s="1104"/>
      <c r="AU129" s="235"/>
      <c r="AV129" s="235"/>
      <c r="AW129" s="235"/>
      <c r="AX129" s="1093" t="s">
        <v>456</v>
      </c>
      <c r="AY129" s="989"/>
      <c r="AZ129" s="989"/>
      <c r="BA129" s="989"/>
      <c r="BB129" s="989"/>
      <c r="BC129" s="989"/>
      <c r="BD129" s="989"/>
      <c r="BE129" s="990"/>
      <c r="BF129" s="1094">
        <v>7.1</v>
      </c>
      <c r="BG129" s="1095"/>
      <c r="BH129" s="1095"/>
      <c r="BI129" s="1095"/>
      <c r="BJ129" s="1095"/>
      <c r="BK129" s="1095"/>
      <c r="BL129" s="1096"/>
      <c r="BM129" s="1094">
        <v>25</v>
      </c>
      <c r="BN129" s="1095"/>
      <c r="BO129" s="1095"/>
      <c r="BP129" s="1095"/>
      <c r="BQ129" s="1095"/>
      <c r="BR129" s="1095"/>
      <c r="BS129" s="1096"/>
      <c r="BT129" s="1094">
        <v>35</v>
      </c>
      <c r="BU129" s="1097"/>
      <c r="BV129" s="1097"/>
      <c r="BW129" s="1097"/>
      <c r="BX129" s="1097"/>
      <c r="BY129" s="1097"/>
      <c r="BZ129" s="1098"/>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9" t="s">
        <v>457</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099" t="s">
        <v>458</v>
      </c>
      <c r="X130" s="1100"/>
      <c r="Y130" s="1100"/>
      <c r="Z130" s="1101"/>
      <c r="AA130" s="997">
        <v>3086844</v>
      </c>
      <c r="AB130" s="998"/>
      <c r="AC130" s="998"/>
      <c r="AD130" s="998"/>
      <c r="AE130" s="999"/>
      <c r="AF130" s="1000">
        <v>3273143</v>
      </c>
      <c r="AG130" s="998"/>
      <c r="AH130" s="998"/>
      <c r="AI130" s="998"/>
      <c r="AJ130" s="999"/>
      <c r="AK130" s="1000">
        <v>3287445</v>
      </c>
      <c r="AL130" s="998"/>
      <c r="AM130" s="998"/>
      <c r="AN130" s="998"/>
      <c r="AO130" s="999"/>
      <c r="AP130" s="1102"/>
      <c r="AQ130" s="1103"/>
      <c r="AR130" s="1103"/>
      <c r="AS130" s="1103"/>
      <c r="AT130" s="1104"/>
      <c r="AU130" s="235"/>
      <c r="AV130" s="235"/>
      <c r="AW130" s="235"/>
      <c r="AX130" s="1152" t="s">
        <v>459</v>
      </c>
      <c r="AY130" s="1084"/>
      <c r="AZ130" s="1084"/>
      <c r="BA130" s="1084"/>
      <c r="BB130" s="1084"/>
      <c r="BC130" s="1084"/>
      <c r="BD130" s="1084"/>
      <c r="BE130" s="1085"/>
      <c r="BF130" s="1114">
        <v>72.599999999999994</v>
      </c>
      <c r="BG130" s="1115"/>
      <c r="BH130" s="1115"/>
      <c r="BI130" s="1115"/>
      <c r="BJ130" s="1115"/>
      <c r="BK130" s="1115"/>
      <c r="BL130" s="1116"/>
      <c r="BM130" s="1114">
        <v>350</v>
      </c>
      <c r="BN130" s="1115"/>
      <c r="BO130" s="1115"/>
      <c r="BP130" s="1115"/>
      <c r="BQ130" s="1115"/>
      <c r="BR130" s="1115"/>
      <c r="BS130" s="1116"/>
      <c r="BT130" s="1117"/>
      <c r="BU130" s="1118"/>
      <c r="BV130" s="1118"/>
      <c r="BW130" s="1118"/>
      <c r="BX130" s="1118"/>
      <c r="BY130" s="1118"/>
      <c r="BZ130" s="111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460</v>
      </c>
      <c r="X131" s="1123"/>
      <c r="Y131" s="1123"/>
      <c r="Z131" s="1124"/>
      <c r="AA131" s="1036">
        <v>26902829</v>
      </c>
      <c r="AB131" s="1037"/>
      <c r="AC131" s="1037"/>
      <c r="AD131" s="1037"/>
      <c r="AE131" s="1038"/>
      <c r="AF131" s="1039">
        <v>27158794</v>
      </c>
      <c r="AG131" s="1037"/>
      <c r="AH131" s="1037"/>
      <c r="AI131" s="1037"/>
      <c r="AJ131" s="1038"/>
      <c r="AK131" s="1039">
        <v>27800540</v>
      </c>
      <c r="AL131" s="1037"/>
      <c r="AM131" s="1037"/>
      <c r="AN131" s="1037"/>
      <c r="AO131" s="1038"/>
      <c r="AP131" s="1125"/>
      <c r="AQ131" s="1126"/>
      <c r="AR131" s="1126"/>
      <c r="AS131" s="1126"/>
      <c r="AT131" s="1127"/>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36" t="s">
        <v>461</v>
      </c>
      <c r="B132" s="1137"/>
      <c r="C132" s="1137"/>
      <c r="D132" s="1137"/>
      <c r="E132" s="1137"/>
      <c r="F132" s="1137"/>
      <c r="G132" s="1137"/>
      <c r="H132" s="1137"/>
      <c r="I132" s="1137"/>
      <c r="J132" s="1137"/>
      <c r="K132" s="1137"/>
      <c r="L132" s="1137"/>
      <c r="M132" s="1137"/>
      <c r="N132" s="1137"/>
      <c r="O132" s="1137"/>
      <c r="P132" s="1137"/>
      <c r="Q132" s="1137"/>
      <c r="R132" s="1137"/>
      <c r="S132" s="1137"/>
      <c r="T132" s="1137"/>
      <c r="U132" s="1137"/>
      <c r="V132" s="1140" t="s">
        <v>462</v>
      </c>
      <c r="W132" s="1140"/>
      <c r="X132" s="1140"/>
      <c r="Y132" s="1140"/>
      <c r="Z132" s="1141"/>
      <c r="AA132" s="1142">
        <v>8.3083009600000004</v>
      </c>
      <c r="AB132" s="1143"/>
      <c r="AC132" s="1143"/>
      <c r="AD132" s="1143"/>
      <c r="AE132" s="1144"/>
      <c r="AF132" s="1145">
        <v>6.3339631350000003</v>
      </c>
      <c r="AG132" s="1143"/>
      <c r="AH132" s="1143"/>
      <c r="AI132" s="1143"/>
      <c r="AJ132" s="1144"/>
      <c r="AK132" s="1145">
        <v>6.7939651530000003</v>
      </c>
      <c r="AL132" s="1143"/>
      <c r="AM132" s="1143"/>
      <c r="AN132" s="1143"/>
      <c r="AO132" s="1144"/>
      <c r="AP132" s="1026"/>
      <c r="AQ132" s="1027"/>
      <c r="AR132" s="1027"/>
      <c r="AS132" s="1027"/>
      <c r="AT132" s="1146"/>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38"/>
      <c r="B133" s="1139"/>
      <c r="C133" s="1139"/>
      <c r="D133" s="1139"/>
      <c r="E133" s="1139"/>
      <c r="F133" s="1139"/>
      <c r="G133" s="1139"/>
      <c r="H133" s="1139"/>
      <c r="I133" s="1139"/>
      <c r="J133" s="1139"/>
      <c r="K133" s="1139"/>
      <c r="L133" s="1139"/>
      <c r="M133" s="1139"/>
      <c r="N133" s="1139"/>
      <c r="O133" s="1139"/>
      <c r="P133" s="1139"/>
      <c r="Q133" s="1139"/>
      <c r="R133" s="1139"/>
      <c r="S133" s="1139"/>
      <c r="T133" s="1139"/>
      <c r="U133" s="1139"/>
      <c r="V133" s="1147" t="s">
        <v>463</v>
      </c>
      <c r="W133" s="1147"/>
      <c r="X133" s="1147"/>
      <c r="Y133" s="1147"/>
      <c r="Z133" s="1148"/>
      <c r="AA133" s="1149">
        <v>8.1</v>
      </c>
      <c r="AB133" s="1150"/>
      <c r="AC133" s="1150"/>
      <c r="AD133" s="1150"/>
      <c r="AE133" s="1151"/>
      <c r="AF133" s="1149">
        <v>7.6</v>
      </c>
      <c r="AG133" s="1150"/>
      <c r="AH133" s="1150"/>
      <c r="AI133" s="1150"/>
      <c r="AJ133" s="1151"/>
      <c r="AK133" s="1149">
        <v>7.1</v>
      </c>
      <c r="AL133" s="1150"/>
      <c r="AM133" s="1150"/>
      <c r="AN133" s="1150"/>
      <c r="AO133" s="1151"/>
      <c r="AP133" s="1067"/>
      <c r="AQ133" s="1068"/>
      <c r="AR133" s="1068"/>
      <c r="AS133" s="1068"/>
      <c r="AT133" s="113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56" t="s">
        <v>466</v>
      </c>
      <c r="L7" s="254"/>
      <c r="M7" s="255" t="s">
        <v>467</v>
      </c>
      <c r="N7" s="256"/>
    </row>
    <row r="8" spans="1:16" x14ac:dyDescent="0.15">
      <c r="A8" s="248"/>
      <c r="B8" s="244"/>
      <c r="C8" s="244"/>
      <c r="D8" s="244"/>
      <c r="E8" s="244"/>
      <c r="F8" s="244"/>
      <c r="G8" s="257"/>
      <c r="H8" s="258"/>
      <c r="I8" s="258"/>
      <c r="J8" s="259"/>
      <c r="K8" s="1157"/>
      <c r="L8" s="260" t="s">
        <v>468</v>
      </c>
      <c r="M8" s="261" t="s">
        <v>469</v>
      </c>
      <c r="N8" s="262" t="s">
        <v>470</v>
      </c>
    </row>
    <row r="9" spans="1:16" x14ac:dyDescent="0.15">
      <c r="A9" s="248"/>
      <c r="B9" s="244"/>
      <c r="C9" s="244"/>
      <c r="D9" s="244"/>
      <c r="E9" s="244"/>
      <c r="F9" s="244"/>
      <c r="G9" s="1158" t="s">
        <v>471</v>
      </c>
      <c r="H9" s="1159"/>
      <c r="I9" s="1159"/>
      <c r="J9" s="1160"/>
      <c r="K9" s="263">
        <v>8495417</v>
      </c>
      <c r="L9" s="264">
        <v>58745</v>
      </c>
      <c r="M9" s="265">
        <v>59425</v>
      </c>
      <c r="N9" s="266">
        <v>-1.1000000000000001</v>
      </c>
    </row>
    <row r="10" spans="1:16" x14ac:dyDescent="0.15">
      <c r="A10" s="248"/>
      <c r="B10" s="244"/>
      <c r="C10" s="244"/>
      <c r="D10" s="244"/>
      <c r="E10" s="244"/>
      <c r="F10" s="244"/>
      <c r="G10" s="1158" t="s">
        <v>472</v>
      </c>
      <c r="H10" s="1159"/>
      <c r="I10" s="1159"/>
      <c r="J10" s="1160"/>
      <c r="K10" s="267">
        <v>543958</v>
      </c>
      <c r="L10" s="268">
        <v>3761</v>
      </c>
      <c r="M10" s="269">
        <v>4056</v>
      </c>
      <c r="N10" s="270">
        <v>-7.3</v>
      </c>
    </row>
    <row r="11" spans="1:16" ht="13.5" customHeight="1" x14ac:dyDescent="0.15">
      <c r="A11" s="248"/>
      <c r="B11" s="244"/>
      <c r="C11" s="244"/>
      <c r="D11" s="244"/>
      <c r="E11" s="244"/>
      <c r="F11" s="244"/>
      <c r="G11" s="1158" t="s">
        <v>473</v>
      </c>
      <c r="H11" s="1159"/>
      <c r="I11" s="1159"/>
      <c r="J11" s="1160"/>
      <c r="K11" s="267">
        <v>1644834</v>
      </c>
      <c r="L11" s="268">
        <v>11374</v>
      </c>
      <c r="M11" s="269">
        <v>4833</v>
      </c>
      <c r="N11" s="270">
        <v>135.30000000000001</v>
      </c>
    </row>
    <row r="12" spans="1:16" ht="13.5" customHeight="1" x14ac:dyDescent="0.15">
      <c r="A12" s="248"/>
      <c r="B12" s="244"/>
      <c r="C12" s="244"/>
      <c r="D12" s="244"/>
      <c r="E12" s="244"/>
      <c r="F12" s="244"/>
      <c r="G12" s="1158" t="s">
        <v>474</v>
      </c>
      <c r="H12" s="1159"/>
      <c r="I12" s="1159"/>
      <c r="J12" s="1160"/>
      <c r="K12" s="267">
        <v>61871</v>
      </c>
      <c r="L12" s="268">
        <v>428</v>
      </c>
      <c r="M12" s="269">
        <v>359</v>
      </c>
      <c r="N12" s="270">
        <v>19.2</v>
      </c>
    </row>
    <row r="13" spans="1:16" ht="13.5" customHeight="1" x14ac:dyDescent="0.15">
      <c r="A13" s="248"/>
      <c r="B13" s="244"/>
      <c r="C13" s="244"/>
      <c r="D13" s="244"/>
      <c r="E13" s="244"/>
      <c r="F13" s="244"/>
      <c r="G13" s="1158" t="s">
        <v>475</v>
      </c>
      <c r="H13" s="1159"/>
      <c r="I13" s="1159"/>
      <c r="J13" s="1160"/>
      <c r="K13" s="267" t="s">
        <v>476</v>
      </c>
      <c r="L13" s="268" t="s">
        <v>476</v>
      </c>
      <c r="M13" s="269" t="s">
        <v>476</v>
      </c>
      <c r="N13" s="270" t="s">
        <v>476</v>
      </c>
    </row>
    <row r="14" spans="1:16" ht="13.5" customHeight="1" x14ac:dyDescent="0.15">
      <c r="A14" s="248"/>
      <c r="B14" s="244"/>
      <c r="C14" s="244"/>
      <c r="D14" s="244"/>
      <c r="E14" s="244"/>
      <c r="F14" s="244"/>
      <c r="G14" s="1158" t="s">
        <v>477</v>
      </c>
      <c r="H14" s="1159"/>
      <c r="I14" s="1159"/>
      <c r="J14" s="1160"/>
      <c r="K14" s="267">
        <v>280824</v>
      </c>
      <c r="L14" s="268">
        <v>1942</v>
      </c>
      <c r="M14" s="269">
        <v>2483</v>
      </c>
      <c r="N14" s="270">
        <v>-21.8</v>
      </c>
    </row>
    <row r="15" spans="1:16" ht="13.5" customHeight="1" x14ac:dyDescent="0.15">
      <c r="A15" s="248"/>
      <c r="B15" s="244"/>
      <c r="C15" s="244"/>
      <c r="D15" s="244"/>
      <c r="E15" s="244"/>
      <c r="F15" s="244"/>
      <c r="G15" s="1158" t="s">
        <v>478</v>
      </c>
      <c r="H15" s="1159"/>
      <c r="I15" s="1159"/>
      <c r="J15" s="1160"/>
      <c r="K15" s="267">
        <v>201938</v>
      </c>
      <c r="L15" s="268">
        <v>1396</v>
      </c>
      <c r="M15" s="269">
        <v>1661</v>
      </c>
      <c r="N15" s="270">
        <v>-16</v>
      </c>
    </row>
    <row r="16" spans="1:16" x14ac:dyDescent="0.15">
      <c r="A16" s="248"/>
      <c r="B16" s="244"/>
      <c r="C16" s="244"/>
      <c r="D16" s="244"/>
      <c r="E16" s="244"/>
      <c r="F16" s="244"/>
      <c r="G16" s="1161" t="s">
        <v>479</v>
      </c>
      <c r="H16" s="1162"/>
      <c r="I16" s="1162"/>
      <c r="J16" s="1163"/>
      <c r="K16" s="268">
        <v>-1115367</v>
      </c>
      <c r="L16" s="268">
        <v>-7713</v>
      </c>
      <c r="M16" s="269">
        <v>-5705</v>
      </c>
      <c r="N16" s="270">
        <v>35.200000000000003</v>
      </c>
    </row>
    <row r="17" spans="1:16" x14ac:dyDescent="0.15">
      <c r="A17" s="248"/>
      <c r="B17" s="244"/>
      <c r="C17" s="244"/>
      <c r="D17" s="244"/>
      <c r="E17" s="244"/>
      <c r="F17" s="244"/>
      <c r="G17" s="1161" t="s">
        <v>166</v>
      </c>
      <c r="H17" s="1162"/>
      <c r="I17" s="1162"/>
      <c r="J17" s="1163"/>
      <c r="K17" s="268">
        <v>10113475</v>
      </c>
      <c r="L17" s="268">
        <v>69934</v>
      </c>
      <c r="M17" s="269">
        <v>67113</v>
      </c>
      <c r="N17" s="270">
        <v>4.2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53" t="s">
        <v>484</v>
      </c>
      <c r="H21" s="1154"/>
      <c r="I21" s="1154"/>
      <c r="J21" s="1155"/>
      <c r="K21" s="280">
        <v>5.14</v>
      </c>
      <c r="L21" s="281">
        <v>6.44</v>
      </c>
      <c r="M21" s="282">
        <v>-1.3</v>
      </c>
      <c r="N21" s="249"/>
      <c r="O21" s="283"/>
      <c r="P21" s="279"/>
    </row>
    <row r="22" spans="1:16" s="284" customFormat="1" x14ac:dyDescent="0.15">
      <c r="A22" s="279"/>
      <c r="B22" s="249"/>
      <c r="C22" s="249"/>
      <c r="D22" s="249"/>
      <c r="E22" s="249"/>
      <c r="F22" s="249"/>
      <c r="G22" s="1153" t="s">
        <v>485</v>
      </c>
      <c r="H22" s="1154"/>
      <c r="I22" s="1154"/>
      <c r="J22" s="1155"/>
      <c r="K22" s="285">
        <v>99.6</v>
      </c>
      <c r="L22" s="286">
        <v>98.9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488</v>
      </c>
      <c r="H29" s="249"/>
      <c r="I29" s="249"/>
      <c r="J29" s="249"/>
      <c r="K29" s="244"/>
      <c r="L29" s="244"/>
      <c r="M29" s="244"/>
      <c r="N29" s="244"/>
      <c r="O29" s="293"/>
    </row>
    <row r="30" spans="1:16" x14ac:dyDescent="0.15">
      <c r="A30" s="248"/>
      <c r="B30" s="244"/>
      <c r="C30" s="244"/>
      <c r="D30" s="244"/>
      <c r="E30" s="244"/>
      <c r="F30" s="244"/>
      <c r="G30" s="251"/>
      <c r="H30" s="252"/>
      <c r="I30" s="252"/>
      <c r="J30" s="253"/>
      <c r="K30" s="1156" t="s">
        <v>466</v>
      </c>
      <c r="L30" s="254"/>
      <c r="M30" s="255" t="s">
        <v>467</v>
      </c>
      <c r="N30" s="256"/>
    </row>
    <row r="31" spans="1:16" x14ac:dyDescent="0.15">
      <c r="A31" s="248"/>
      <c r="B31" s="244"/>
      <c r="C31" s="244"/>
      <c r="D31" s="244"/>
      <c r="E31" s="244"/>
      <c r="F31" s="244"/>
      <c r="G31" s="257"/>
      <c r="H31" s="258"/>
      <c r="I31" s="258"/>
      <c r="J31" s="259"/>
      <c r="K31" s="1157"/>
      <c r="L31" s="260" t="s">
        <v>468</v>
      </c>
      <c r="M31" s="261" t="s">
        <v>469</v>
      </c>
      <c r="N31" s="262" t="s">
        <v>470</v>
      </c>
    </row>
    <row r="32" spans="1:16" ht="27" customHeight="1" x14ac:dyDescent="0.15">
      <c r="A32" s="248"/>
      <c r="B32" s="244"/>
      <c r="C32" s="244"/>
      <c r="D32" s="244"/>
      <c r="E32" s="244"/>
      <c r="F32" s="244"/>
      <c r="G32" s="1169" t="s">
        <v>489</v>
      </c>
      <c r="H32" s="1170"/>
      <c r="I32" s="1170"/>
      <c r="J32" s="1171"/>
      <c r="K32" s="294">
        <v>5338140</v>
      </c>
      <c r="L32" s="294">
        <v>36913</v>
      </c>
      <c r="M32" s="295">
        <v>38730</v>
      </c>
      <c r="N32" s="296">
        <v>-4.7</v>
      </c>
    </row>
    <row r="33" spans="1:16" ht="13.5" customHeight="1" x14ac:dyDescent="0.15">
      <c r="A33" s="248"/>
      <c r="B33" s="244"/>
      <c r="C33" s="244"/>
      <c r="D33" s="244"/>
      <c r="E33" s="244"/>
      <c r="F33" s="244"/>
      <c r="G33" s="1169" t="s">
        <v>490</v>
      </c>
      <c r="H33" s="1170"/>
      <c r="I33" s="1170"/>
      <c r="J33" s="1171"/>
      <c r="K33" s="294" t="s">
        <v>476</v>
      </c>
      <c r="L33" s="294" t="s">
        <v>476</v>
      </c>
      <c r="M33" s="295" t="s">
        <v>476</v>
      </c>
      <c r="N33" s="296" t="s">
        <v>476</v>
      </c>
    </row>
    <row r="34" spans="1:16" ht="27" customHeight="1" x14ac:dyDescent="0.15">
      <c r="A34" s="248"/>
      <c r="B34" s="244"/>
      <c r="C34" s="244"/>
      <c r="D34" s="244"/>
      <c r="E34" s="244"/>
      <c r="F34" s="244"/>
      <c r="G34" s="1169" t="s">
        <v>491</v>
      </c>
      <c r="H34" s="1170"/>
      <c r="I34" s="1170"/>
      <c r="J34" s="1171"/>
      <c r="K34" s="294" t="s">
        <v>476</v>
      </c>
      <c r="L34" s="294" t="s">
        <v>476</v>
      </c>
      <c r="M34" s="295">
        <v>20</v>
      </c>
      <c r="N34" s="296" t="s">
        <v>476</v>
      </c>
    </row>
    <row r="35" spans="1:16" ht="27" customHeight="1" x14ac:dyDescent="0.15">
      <c r="A35" s="248"/>
      <c r="B35" s="244"/>
      <c r="C35" s="244"/>
      <c r="D35" s="244"/>
      <c r="E35" s="244"/>
      <c r="F35" s="244"/>
      <c r="G35" s="1169" t="s">
        <v>492</v>
      </c>
      <c r="H35" s="1170"/>
      <c r="I35" s="1170"/>
      <c r="J35" s="1171"/>
      <c r="K35" s="294">
        <v>764947</v>
      </c>
      <c r="L35" s="294">
        <v>5290</v>
      </c>
      <c r="M35" s="295">
        <v>9869</v>
      </c>
      <c r="N35" s="296">
        <v>-46.4</v>
      </c>
    </row>
    <row r="36" spans="1:16" ht="27" customHeight="1" x14ac:dyDescent="0.15">
      <c r="A36" s="248"/>
      <c r="B36" s="244"/>
      <c r="C36" s="244"/>
      <c r="D36" s="244"/>
      <c r="E36" s="244"/>
      <c r="F36" s="244"/>
      <c r="G36" s="1169" t="s">
        <v>493</v>
      </c>
      <c r="H36" s="1170"/>
      <c r="I36" s="1170"/>
      <c r="J36" s="1171"/>
      <c r="K36" s="294">
        <v>117050</v>
      </c>
      <c r="L36" s="294">
        <v>809</v>
      </c>
      <c r="M36" s="295">
        <v>1414</v>
      </c>
      <c r="N36" s="296">
        <v>-42.8</v>
      </c>
    </row>
    <row r="37" spans="1:16" ht="13.5" customHeight="1" x14ac:dyDescent="0.15">
      <c r="A37" s="248"/>
      <c r="B37" s="244"/>
      <c r="C37" s="244"/>
      <c r="D37" s="244"/>
      <c r="E37" s="244"/>
      <c r="F37" s="244"/>
      <c r="G37" s="1169" t="s">
        <v>494</v>
      </c>
      <c r="H37" s="1170"/>
      <c r="I37" s="1170"/>
      <c r="J37" s="1171"/>
      <c r="K37" s="294" t="s">
        <v>476</v>
      </c>
      <c r="L37" s="294" t="s">
        <v>476</v>
      </c>
      <c r="M37" s="295">
        <v>1206</v>
      </c>
      <c r="N37" s="296" t="s">
        <v>476</v>
      </c>
    </row>
    <row r="38" spans="1:16" ht="27" customHeight="1" x14ac:dyDescent="0.15">
      <c r="A38" s="248"/>
      <c r="B38" s="244"/>
      <c r="C38" s="244"/>
      <c r="D38" s="244"/>
      <c r="E38" s="244"/>
      <c r="F38" s="244"/>
      <c r="G38" s="1172" t="s">
        <v>495</v>
      </c>
      <c r="H38" s="1173"/>
      <c r="I38" s="1173"/>
      <c r="J38" s="1174"/>
      <c r="K38" s="297" t="s">
        <v>476</v>
      </c>
      <c r="L38" s="297" t="s">
        <v>476</v>
      </c>
      <c r="M38" s="298">
        <v>1</v>
      </c>
      <c r="N38" s="299" t="s">
        <v>476</v>
      </c>
      <c r="O38" s="293"/>
    </row>
    <row r="39" spans="1:16" x14ac:dyDescent="0.15">
      <c r="A39" s="248"/>
      <c r="B39" s="244"/>
      <c r="C39" s="244"/>
      <c r="D39" s="244"/>
      <c r="E39" s="244"/>
      <c r="F39" s="244"/>
      <c r="G39" s="1172" t="s">
        <v>496</v>
      </c>
      <c r="H39" s="1173"/>
      <c r="I39" s="1173"/>
      <c r="J39" s="1174"/>
      <c r="K39" s="300">
        <v>-1043933</v>
      </c>
      <c r="L39" s="300">
        <v>-7219</v>
      </c>
      <c r="M39" s="301">
        <v>-5887</v>
      </c>
      <c r="N39" s="302">
        <v>22.6</v>
      </c>
      <c r="O39" s="293"/>
    </row>
    <row r="40" spans="1:16" ht="27" customHeight="1" x14ac:dyDescent="0.15">
      <c r="A40" s="248"/>
      <c r="B40" s="244"/>
      <c r="C40" s="244"/>
      <c r="D40" s="244"/>
      <c r="E40" s="244"/>
      <c r="F40" s="244"/>
      <c r="G40" s="1169" t="s">
        <v>497</v>
      </c>
      <c r="H40" s="1170"/>
      <c r="I40" s="1170"/>
      <c r="J40" s="1171"/>
      <c r="K40" s="300">
        <v>-3287445</v>
      </c>
      <c r="L40" s="300">
        <v>-22732</v>
      </c>
      <c r="M40" s="301">
        <v>-31918</v>
      </c>
      <c r="N40" s="302">
        <v>-28.8</v>
      </c>
      <c r="O40" s="293"/>
    </row>
    <row r="41" spans="1:16" x14ac:dyDescent="0.15">
      <c r="A41" s="248"/>
      <c r="B41" s="244"/>
      <c r="C41" s="244"/>
      <c r="D41" s="244"/>
      <c r="E41" s="244"/>
      <c r="F41" s="244"/>
      <c r="G41" s="1175" t="s">
        <v>277</v>
      </c>
      <c r="H41" s="1176"/>
      <c r="I41" s="1176"/>
      <c r="J41" s="1177"/>
      <c r="K41" s="294">
        <v>1888759</v>
      </c>
      <c r="L41" s="300">
        <v>13061</v>
      </c>
      <c r="M41" s="301">
        <v>13436</v>
      </c>
      <c r="N41" s="302">
        <v>-2.8</v>
      </c>
      <c r="O41" s="293"/>
    </row>
    <row r="42" spans="1:16" x14ac:dyDescent="0.15">
      <c r="A42" s="248"/>
      <c r="B42" s="244"/>
      <c r="C42" s="244"/>
      <c r="D42" s="244"/>
      <c r="E42" s="244"/>
      <c r="F42" s="244"/>
      <c r="G42" s="303" t="s">
        <v>498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500</v>
      </c>
      <c r="H48" s="308"/>
      <c r="I48" s="308"/>
      <c r="J48" s="308"/>
      <c r="K48" s="308"/>
      <c r="L48" s="308"/>
      <c r="M48" s="309"/>
      <c r="N48" s="308"/>
    </row>
    <row r="49" spans="1:14" ht="13.5" customHeight="1" x14ac:dyDescent="0.15">
      <c r="A49" s="248"/>
      <c r="B49" s="244"/>
      <c r="C49" s="244"/>
      <c r="D49" s="244"/>
      <c r="E49" s="244"/>
      <c r="F49" s="244"/>
      <c r="G49" s="310"/>
      <c r="H49" s="311"/>
      <c r="I49" s="1164" t="s">
        <v>466</v>
      </c>
      <c r="J49" s="1166" t="s">
        <v>501</v>
      </c>
      <c r="K49" s="1167"/>
      <c r="L49" s="1167"/>
      <c r="M49" s="1167"/>
      <c r="N49" s="1168"/>
    </row>
    <row r="50" spans="1:14" x14ac:dyDescent="0.15">
      <c r="A50" s="248"/>
      <c r="B50" s="244"/>
      <c r="C50" s="244"/>
      <c r="D50" s="244"/>
      <c r="E50" s="244"/>
      <c r="F50" s="244"/>
      <c r="G50" s="312"/>
      <c r="H50" s="313"/>
      <c r="I50" s="1165"/>
      <c r="J50" s="314" t="s">
        <v>502</v>
      </c>
      <c r="K50" s="315" t="s">
        <v>503</v>
      </c>
      <c r="L50" s="316" t="s">
        <v>504</v>
      </c>
      <c r="M50" s="317" t="s">
        <v>505</v>
      </c>
      <c r="N50" s="318" t="s">
        <v>506</v>
      </c>
    </row>
    <row r="51" spans="1:14" x14ac:dyDescent="0.15">
      <c r="A51" s="248"/>
      <c r="B51" s="244"/>
      <c r="C51" s="244"/>
      <c r="D51" s="244"/>
      <c r="E51" s="244"/>
      <c r="F51" s="244"/>
      <c r="G51" s="310" t="s">
        <v>507</v>
      </c>
      <c r="H51" s="311"/>
      <c r="I51" s="319">
        <v>1869328</v>
      </c>
      <c r="J51" s="320">
        <v>12980</v>
      </c>
      <c r="K51" s="321">
        <v>-34.6</v>
      </c>
      <c r="L51" s="322">
        <v>41433</v>
      </c>
      <c r="M51" s="323">
        <v>-21.2</v>
      </c>
      <c r="N51" s="324">
        <v>-13.4</v>
      </c>
    </row>
    <row r="52" spans="1:14" x14ac:dyDescent="0.15">
      <c r="A52" s="248"/>
      <c r="B52" s="244"/>
      <c r="C52" s="244"/>
      <c r="D52" s="244"/>
      <c r="E52" s="244"/>
      <c r="F52" s="244"/>
      <c r="G52" s="325"/>
      <c r="H52" s="326" t="s">
        <v>508</v>
      </c>
      <c r="I52" s="327">
        <v>644390</v>
      </c>
      <c r="J52" s="328">
        <v>4475</v>
      </c>
      <c r="K52" s="329">
        <v>-72.900000000000006</v>
      </c>
      <c r="L52" s="330">
        <v>22351</v>
      </c>
      <c r="M52" s="331">
        <v>-30.7</v>
      </c>
      <c r="N52" s="332">
        <v>-42.2</v>
      </c>
    </row>
    <row r="53" spans="1:14" x14ac:dyDescent="0.15">
      <c r="A53" s="248"/>
      <c r="B53" s="244"/>
      <c r="C53" s="244"/>
      <c r="D53" s="244"/>
      <c r="E53" s="244"/>
      <c r="F53" s="244"/>
      <c r="G53" s="310" t="s">
        <v>509</v>
      </c>
      <c r="H53" s="311"/>
      <c r="I53" s="319">
        <v>1909637</v>
      </c>
      <c r="J53" s="320">
        <v>13096</v>
      </c>
      <c r="K53" s="321">
        <v>0.9</v>
      </c>
      <c r="L53" s="322">
        <v>43493</v>
      </c>
      <c r="M53" s="323">
        <v>5</v>
      </c>
      <c r="N53" s="324">
        <v>-4.0999999999999996</v>
      </c>
    </row>
    <row r="54" spans="1:14" x14ac:dyDescent="0.15">
      <c r="A54" s="248"/>
      <c r="B54" s="244"/>
      <c r="C54" s="244"/>
      <c r="D54" s="244"/>
      <c r="E54" s="244"/>
      <c r="F54" s="244"/>
      <c r="G54" s="325"/>
      <c r="H54" s="326" t="s">
        <v>508</v>
      </c>
      <c r="I54" s="327">
        <v>1119678</v>
      </c>
      <c r="J54" s="328">
        <v>7678</v>
      </c>
      <c r="K54" s="329">
        <v>71.599999999999994</v>
      </c>
      <c r="L54" s="330">
        <v>23254</v>
      </c>
      <c r="M54" s="331">
        <v>4</v>
      </c>
      <c r="N54" s="332">
        <v>67.599999999999994</v>
      </c>
    </row>
    <row r="55" spans="1:14" x14ac:dyDescent="0.15">
      <c r="A55" s="248"/>
      <c r="B55" s="244"/>
      <c r="C55" s="244"/>
      <c r="D55" s="244"/>
      <c r="E55" s="244"/>
      <c r="F55" s="244"/>
      <c r="G55" s="310" t="s">
        <v>510</v>
      </c>
      <c r="H55" s="311"/>
      <c r="I55" s="319">
        <v>7210392</v>
      </c>
      <c r="J55" s="320">
        <v>49556</v>
      </c>
      <c r="K55" s="321">
        <v>278.39999999999998</v>
      </c>
      <c r="L55" s="322">
        <v>50840</v>
      </c>
      <c r="M55" s="323">
        <v>16.899999999999999</v>
      </c>
      <c r="N55" s="324">
        <v>261.5</v>
      </c>
    </row>
    <row r="56" spans="1:14" x14ac:dyDescent="0.15">
      <c r="A56" s="248"/>
      <c r="B56" s="244"/>
      <c r="C56" s="244"/>
      <c r="D56" s="244"/>
      <c r="E56" s="244"/>
      <c r="F56" s="244"/>
      <c r="G56" s="325"/>
      <c r="H56" s="326" t="s">
        <v>508</v>
      </c>
      <c r="I56" s="327">
        <v>3169663</v>
      </c>
      <c r="J56" s="328">
        <v>21784</v>
      </c>
      <c r="K56" s="329">
        <v>183.7</v>
      </c>
      <c r="L56" s="330">
        <v>25367</v>
      </c>
      <c r="M56" s="331">
        <v>9.1</v>
      </c>
      <c r="N56" s="332">
        <v>174.6</v>
      </c>
    </row>
    <row r="57" spans="1:14" x14ac:dyDescent="0.15">
      <c r="A57" s="248"/>
      <c r="B57" s="244"/>
      <c r="C57" s="244"/>
      <c r="D57" s="244"/>
      <c r="E57" s="244"/>
      <c r="F57" s="244"/>
      <c r="G57" s="310" t="s">
        <v>511</v>
      </c>
      <c r="H57" s="311"/>
      <c r="I57" s="319">
        <v>11727139</v>
      </c>
      <c r="J57" s="320">
        <v>80856</v>
      </c>
      <c r="K57" s="321">
        <v>63.2</v>
      </c>
      <c r="L57" s="322">
        <v>53605</v>
      </c>
      <c r="M57" s="323">
        <v>5.4</v>
      </c>
      <c r="N57" s="324">
        <v>57.8</v>
      </c>
    </row>
    <row r="58" spans="1:14" x14ac:dyDescent="0.15">
      <c r="A58" s="248"/>
      <c r="B58" s="244"/>
      <c r="C58" s="244"/>
      <c r="D58" s="244"/>
      <c r="E58" s="244"/>
      <c r="F58" s="244"/>
      <c r="G58" s="325"/>
      <c r="H58" s="326" t="s">
        <v>508</v>
      </c>
      <c r="I58" s="327">
        <v>7975067</v>
      </c>
      <c r="J58" s="328">
        <v>54986</v>
      </c>
      <c r="K58" s="329">
        <v>152.4</v>
      </c>
      <c r="L58" s="330">
        <v>28343</v>
      </c>
      <c r="M58" s="331">
        <v>11.7</v>
      </c>
      <c r="N58" s="332">
        <v>140.69999999999999</v>
      </c>
    </row>
    <row r="59" spans="1:14" x14ac:dyDescent="0.15">
      <c r="A59" s="248"/>
      <c r="B59" s="244"/>
      <c r="C59" s="244"/>
      <c r="D59" s="244"/>
      <c r="E59" s="244"/>
      <c r="F59" s="244"/>
      <c r="G59" s="310" t="s">
        <v>512</v>
      </c>
      <c r="H59" s="311"/>
      <c r="I59" s="319">
        <v>6952587</v>
      </c>
      <c r="J59" s="320">
        <v>48077</v>
      </c>
      <c r="K59" s="321">
        <v>-40.5</v>
      </c>
      <c r="L59" s="322">
        <v>58051</v>
      </c>
      <c r="M59" s="323">
        <v>8.3000000000000007</v>
      </c>
      <c r="N59" s="324">
        <v>-48.8</v>
      </c>
    </row>
    <row r="60" spans="1:14" x14ac:dyDescent="0.15">
      <c r="A60" s="248"/>
      <c r="B60" s="244"/>
      <c r="C60" s="244"/>
      <c r="D60" s="244"/>
      <c r="E60" s="244"/>
      <c r="F60" s="244"/>
      <c r="G60" s="325"/>
      <c r="H60" s="326" t="s">
        <v>508</v>
      </c>
      <c r="I60" s="333">
        <v>3206685</v>
      </c>
      <c r="J60" s="328">
        <v>22174</v>
      </c>
      <c r="K60" s="329">
        <v>-59.7</v>
      </c>
      <c r="L60" s="330">
        <v>32143</v>
      </c>
      <c r="M60" s="331">
        <v>13.4</v>
      </c>
      <c r="N60" s="332">
        <v>-73.099999999999994</v>
      </c>
    </row>
    <row r="61" spans="1:14" x14ac:dyDescent="0.15">
      <c r="A61" s="248"/>
      <c r="B61" s="244"/>
      <c r="C61" s="244"/>
      <c r="D61" s="244"/>
      <c r="E61" s="244"/>
      <c r="F61" s="244"/>
      <c r="G61" s="310" t="s">
        <v>513</v>
      </c>
      <c r="H61" s="334"/>
      <c r="I61" s="335">
        <v>5933817</v>
      </c>
      <c r="J61" s="336">
        <v>40913</v>
      </c>
      <c r="K61" s="337">
        <v>53.5</v>
      </c>
      <c r="L61" s="338">
        <v>49484</v>
      </c>
      <c r="M61" s="339">
        <v>2.9</v>
      </c>
      <c r="N61" s="324">
        <v>50.6</v>
      </c>
    </row>
    <row r="62" spans="1:14" x14ac:dyDescent="0.15">
      <c r="A62" s="248"/>
      <c r="B62" s="244"/>
      <c r="C62" s="244"/>
      <c r="D62" s="244"/>
      <c r="E62" s="244"/>
      <c r="F62" s="244"/>
      <c r="G62" s="325"/>
      <c r="H62" s="326" t="s">
        <v>508</v>
      </c>
      <c r="I62" s="327">
        <v>3223097</v>
      </c>
      <c r="J62" s="328">
        <v>22219</v>
      </c>
      <c r="K62" s="329">
        <v>55</v>
      </c>
      <c r="L62" s="330">
        <v>26292</v>
      </c>
      <c r="M62" s="331">
        <v>1.5</v>
      </c>
      <c r="N62" s="332">
        <v>53.5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515</v>
      </c>
      <c r="G46" s="8" t="s">
        <v>516</v>
      </c>
      <c r="H46" s="8" t="s">
        <v>517</v>
      </c>
      <c r="I46" s="8" t="s">
        <v>518</v>
      </c>
      <c r="J46" s="9" t="s">
        <v>519</v>
      </c>
    </row>
    <row r="47" spans="2:10" ht="57.75" customHeight="1" x14ac:dyDescent="0.15">
      <c r="B47" s="10"/>
      <c r="C47" s="1178" t="s">
        <v>3</v>
      </c>
      <c r="D47" s="1178"/>
      <c r="E47" s="1179"/>
      <c r="F47" s="11">
        <v>0.14000000000000001</v>
      </c>
      <c r="G47" s="12">
        <v>0.81</v>
      </c>
      <c r="H47" s="12">
        <v>2.48</v>
      </c>
      <c r="I47" s="12">
        <v>3.78</v>
      </c>
      <c r="J47" s="13">
        <v>5.63</v>
      </c>
    </row>
    <row r="48" spans="2:10" ht="57.75" customHeight="1" x14ac:dyDescent="0.15">
      <c r="B48" s="14"/>
      <c r="C48" s="1180" t="s">
        <v>4</v>
      </c>
      <c r="D48" s="1180"/>
      <c r="E48" s="1181"/>
      <c r="F48" s="15">
        <v>1.3</v>
      </c>
      <c r="G48" s="16">
        <v>3.2</v>
      </c>
      <c r="H48" s="16">
        <v>5.38</v>
      </c>
      <c r="I48" s="16">
        <v>3.38</v>
      </c>
      <c r="J48" s="17">
        <v>6.15</v>
      </c>
    </row>
    <row r="49" spans="2:10" ht="57.75" customHeight="1" thickBot="1" x14ac:dyDescent="0.2">
      <c r="B49" s="18"/>
      <c r="C49" s="1182" t="s">
        <v>5</v>
      </c>
      <c r="D49" s="1182"/>
      <c r="E49" s="1183"/>
      <c r="F49" s="19">
        <v>0.2</v>
      </c>
      <c r="G49" s="20">
        <v>1.91</v>
      </c>
      <c r="H49" s="20">
        <v>2.2000000000000002</v>
      </c>
      <c r="I49" s="20" t="s">
        <v>520</v>
      </c>
      <c r="J49" s="21">
        <v>2.83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20040215</cp:lastModifiedBy>
  <cp:lastPrinted>2017-03-06T11:02:32Z</cp:lastPrinted>
  <dcterms:created xsi:type="dcterms:W3CDTF">2017-02-15T20:26:40Z</dcterms:created>
  <dcterms:modified xsi:type="dcterms:W3CDTF">2017-05-26T05:13:01Z</dcterms:modified>
  <cp:category/>
</cp:coreProperties>
</file>