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経営総務課\04　経理担当\経理共有\■経理担当業務集約\②-8 業務分析・経営分析\経営比較分析表\R5決算(R6年度作成)\03_HPアップ用\"/>
    </mc:Choice>
  </mc:AlternateContent>
  <xr:revisionPtr revIDLastSave="0" documentId="13_ncr:1_{CC990637-7CA5-4189-8633-FB6539F74F8C}" xr6:coauthVersionLast="47" xr6:coauthVersionMax="47" xr10:uidLastSave="{00000000-0000-0000-0000-000000000000}"/>
  <workbookProtection workbookAlgorithmName="SHA-512" workbookHashValue="78LpgO3p21rdUDUQQ8361HkkVW6rJ+ex1Z5YJYwzS/otXkjeP2E6qvL2Sc7QWqu9e7A4i9CIDZauSaSVQiuSZQ==" workbookSaltValue="jzIn0IwhHlFQdGKj/Fk8Hg==" workbookSpinCount="100000" lockStructure="1"/>
  <bookViews>
    <workbookView xWindow="0" yWindow="45" windowWidth="20490" windowHeight="107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I10" i="4"/>
  <c r="B10" i="4"/>
  <c r="AD8" i="4"/>
  <c r="W8" i="4"/>
  <c r="P8" i="4"/>
  <c r="B8" i="4"/>
  <c r="B6"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<sst xmlns="http://schemas.openxmlformats.org/spreadsheetml/2006/main" count="228" uniqueCount="115">
  <si>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</si>
  <si>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</si>
  <si>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</si>
  <si>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</si>
  <si>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</si>
  <si>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</si>
  <si>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</si>
  <si>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</si>
  <si>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</si>
  <si>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</si>
  <si>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</si>
  <si>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</si>
  <si>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</si>
  <si>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</si>
  <si>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</si>
  <si>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</si>
  <si>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</si>
  <si>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</si>
  <si>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</si>
  <si>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</si>
  <si>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</si>
  <si>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</si>
  <si>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</si>
  <si>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</si>
  <si>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</si>
  <si>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</si>
  <si>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</si>
  <si>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</si>
  <si>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</si>
  <si>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</si>
  <si>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</si>
  <si>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</si>
  <si>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</si>
  <si>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</si>
  <si>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</si>
  <si>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</si>
  <si>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</si>
  <si>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</si>
  <si>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</si>
  <si>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</si>
  <si>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</si>
  <si>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</si>
  <si>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</si>
  <si>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</si>
  <si>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</si>
  <si>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</si>
  <si>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</si>
  <si>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</si>
  <si>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</si>
  <si>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</si>
  <si>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</si>
  <si>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</si>
  <si>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</si>
  <si>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</si>
  <si>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</si>
  <si>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</si>
  <si>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</si>
  <si>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</si>
  <si>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</si>
  <si>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</si>
  <si>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</si>
  <si>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</si>
  <si>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</si>
  <si>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</si>
  <si>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</si>
  <si>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</si>
  <si>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</si>
  <si>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</si>
  <si>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</si>
  <si>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</si>
  <si>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</si>
  <si>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</si>
  <si>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</si>
  <si>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</si>
  <si>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</si>
  <si>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</si>
  <si>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</si>
  <si>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</si>
  <si>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</si>
  <si>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</si>
  <si>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</si>
  <si>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</si>
  <si>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</si>
  <si>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</si>
  <si>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</si>
  <si>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</si>
  <si>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</si>
  <si>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</si>
  <si>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</si>
  <si>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</si>
  <si>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</si>
  <si>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</si>
  <si>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</si>
  <si>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守口市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</si>
  <si>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</si>
  <si>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</si>
  <si>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</si>
  <si>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</si>
  <si>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</si>
  <si>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</si>
  <si>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</si>
  <si>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</si>
  <si>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</si>
  <si>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</si>
  <si>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</si>
  <si>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</si>
  <si>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</si>
  <si>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</si>
  <si>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</si>
  <si>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</si>
  <si>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</si>
  <si>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</si>
  <si>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①経常収支は毎年度黒字を計上しており、②累積欠損金も発生しておらず、現在の経営状況は良好といえます。さらに、③流動比率は100％以上を維持しており、短期的な資金状況も良好といえます。
　令和元年度以降、職員数減少等に伴う人件費等の縮減により、①経常収支比率は安定して100％以上を維持し、⑥給水原価は低水準となり、⑤料金回収率は100％以上を維持しています。さらに、大阪市との庭窪浄水場共同化を令和6年度に控えていることから、浄水施設の維持管理費用が抑制傾向となり、令和2年度以降の⑤料金回収率は類似団体平均値を上回っています。
　また、本市は浄水場を擁し、給水量の95％を自己水で賄っているため、これまで浄水施設の建設改良費の財源として企業債を発行(企業債残高の約2割が浄水施設に係るもの)してきました。これにより、④企業債残高対給水収益比率は類似団体平均値に比べて高い値となっています。
　⑦施設利用率と⑧有収率は、類似団体平均値を上回っており、経営の効率性を維持できているといえます。</t>
    <rPh sb="94" eb="96">
      <t>レイワ</t>
    </rPh>
    <rPh sb="96" eb="97">
      <t>ガン</t>
    </rPh>
    <phoneticPr fontId="4"/>
  </si>
  <si>
    <t>　本市は早期(府内で3番目)に配水管を布設し給水を開始したことから、②管路経年化率は類似団体平均値に比べて高くなっています。特に、昭和50年代後半に毎年約６kmの配水管を布設しており、これらが順次法定耐用年数を経過しているため、数値は上昇傾向にあります。
　これに対して、本市では、老朽管路の更新事業を主要施策として位置付け、年間施工距離約3.5kmの更新を計画的に実施しており、③管路更新率は類似団体平均値より高い値となっています。
　また、浄水施設については令和6年度からの大阪市との庭窪浄水場共同化に伴い令和5年度に浄水施設の一部を購入したことから、令和4年度に比べて①有形固定資産減価償却率は減少しています。</t>
    <rPh sb="231" eb="233">
      <t>レイワ</t>
    </rPh>
    <rPh sb="234" eb="236">
      <t>ネンド</t>
    </rPh>
    <rPh sb="253" eb="254">
      <t>トモナ</t>
    </rPh>
    <rPh sb="261" eb="265">
      <t>ジョウスイシセツ</t>
    </rPh>
    <rPh sb="266" eb="268">
      <t>イチブ</t>
    </rPh>
    <rPh sb="269" eb="271">
      <t>コウニュウ</t>
    </rPh>
    <rPh sb="278" eb="280">
      <t>レイワ</t>
    </rPh>
    <rPh sb="281" eb="283">
      <t>ネンド</t>
    </rPh>
    <rPh sb="284" eb="285">
      <t>クラ</t>
    </rPh>
    <rPh sb="287" eb="289">
      <t>レイワ</t>
    </rPh>
    <rPh sb="290" eb="292">
      <t>ネンド</t>
    </rPh>
    <rPh sb="300" eb="302">
      <t>ゲンショウ</t>
    </rPh>
    <phoneticPr fontId="4"/>
  </si>
  <si>
    <t>　節水意識の定着や節水型生活機器の普及により水道料金収入の減少が続いているものの、費用の抑制により令和5年度は純利益を計上し、現在の経営状況は概ね良好であるといえます。しかし、今後も給水収益の減少が見込まれる中、配水管等の水道施設の更新事業を実施していく必要があり、事業経営は年々厳しさを増すことが予測されます。
　一方、令和6年度からの大阪市との浄水場共同化を推進することにより、40年間の浄水施設の更新事業費を大幅に縮減できる見込みです。また、老朽管路の更新事業については、令和10年度までに基幹管路の耐震化率を50％以上とすることを目標として計画的に実施します。
　なお、経営戦略の計画期間(令和元年度から10年度まで)における試算では、水道料金の改定を実施することなく経営を維持できる見込みです。</t>
    <rPh sb="1" eb="5">
      <t>セッスイイシキ</t>
    </rPh>
    <rPh sb="6" eb="8">
      <t>テイチャク</t>
    </rPh>
    <rPh sb="9" eb="12">
      <t>セッスイガタ</t>
    </rPh>
    <rPh sb="12" eb="16">
      <t>セイカツキキ</t>
    </rPh>
    <rPh sb="17" eb="19">
      <t>フキュウ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</si>
</sst>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1.02</c:v>
                </c:pt>
                <c:pt idx="1">
                  <c:v>1.04</c:v>
                </c:pt>
                <c:pt idx="2">
                  <c:v>1.1299999999999999</c:v>
                </c:pt>
                <c:pt idx="3">
                  <c:v>1.27</c:v>
                </c:pt>
                <c:pt idx="4">
                  <c:v>1.2</c:v>
                </c:pt>
              </c:numCache>
            </c:numRef>
          </c:val>
          <c:extLst>
            <c:ext xmlns:c16="http://schemas.microsoft.com/office/drawing/2014/chart" uri="{C3380CC4-5D6E-409C-BE32-E72D297353CC}">
              <c16:uniqueId val="{00000000-C3CB-48E2-A312-636ED81D09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C3CB-48E2-A312-636ED81D09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70.03</c:v>
                </c:pt>
                <c:pt idx="1">
                  <c:v>70.13</c:v>
                </c:pt>
                <c:pt idx="2">
                  <c:v>67.84</c:v>
                </c:pt>
                <c:pt idx="3">
                  <c:v>65.569999999999993</c:v>
                </c:pt>
                <c:pt idx="4">
                  <c:v>64.34</c:v>
                </c:pt>
              </c:numCache>
            </c:numRef>
          </c:val>
          <c:extLst>
            <c:ext xmlns:c16="http://schemas.microsoft.com/office/drawing/2014/chart" uri="{C3380CC4-5D6E-409C-BE32-E72D297353CC}">
              <c16:uniqueId val="{00000000-3AEA-4FAE-BB99-7C751A9214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3AEA-4FAE-BB99-7C751A9214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91.76</c:v>
                </c:pt>
                <c:pt idx="1">
                  <c:v>92.4</c:v>
                </c:pt>
                <c:pt idx="2">
                  <c:v>94.18</c:v>
                </c:pt>
                <c:pt idx="3">
                  <c:v>94.8</c:v>
                </c:pt>
                <c:pt idx="4">
                  <c:v>95.52</c:v>
                </c:pt>
              </c:numCache>
            </c:numRef>
          </c:val>
          <c:extLst>
            <c:ext xmlns:c16="http://schemas.microsoft.com/office/drawing/2014/chart" uri="{C3380CC4-5D6E-409C-BE32-E72D297353CC}">
              <c16:uniqueId val="{00000000-189B-453C-97EB-4C6AB11BD72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189B-453C-97EB-4C6AB11BD72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109.52</c:v>
                </c:pt>
                <c:pt idx="1">
                  <c:v>112.74</c:v>
                </c:pt>
                <c:pt idx="2">
                  <c:v>115.11</c:v>
                </c:pt>
                <c:pt idx="3">
                  <c:v>112.85</c:v>
                </c:pt>
                <c:pt idx="4">
                  <c:v>115.68</c:v>
                </c:pt>
              </c:numCache>
            </c:numRef>
          </c:val>
          <c:extLst>
            <c:ext xmlns:c16="http://schemas.microsoft.com/office/drawing/2014/chart" uri="{C3380CC4-5D6E-409C-BE32-E72D297353CC}">
              <c16:uniqueId val="{00000000-40E6-4446-BC24-EF27252674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40E6-4446-BC24-EF27252674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55.2</c:v>
                </c:pt>
                <c:pt idx="1">
                  <c:v>56.14</c:v>
                </c:pt>
                <c:pt idx="2">
                  <c:v>56.9</c:v>
                </c:pt>
                <c:pt idx="3">
                  <c:v>57.35</c:v>
                </c:pt>
                <c:pt idx="4">
                  <c:v>54.89</c:v>
                </c:pt>
              </c:numCache>
            </c:numRef>
          </c:val>
          <c:extLst>
            <c:ext xmlns:c16="http://schemas.microsoft.com/office/drawing/2014/chart" uri="{C3380CC4-5D6E-409C-BE32-E72D297353CC}">
              <c16:uniqueId val="{00000000-DD71-4D90-92C4-E7DA1E7D13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DD71-4D90-92C4-E7DA1E7D13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41.1</c:v>
                </c:pt>
                <c:pt idx="1">
                  <c:v>43.35</c:v>
                </c:pt>
                <c:pt idx="2">
                  <c:v>44.35</c:v>
                </c:pt>
                <c:pt idx="3">
                  <c:v>44.69</c:v>
                </c:pt>
                <c:pt idx="4">
                  <c:v>45.15</c:v>
                </c:pt>
              </c:numCache>
            </c:numRef>
          </c:val>
          <c:extLst>
            <c:ext xmlns:c16="http://schemas.microsoft.com/office/drawing/2014/chart" uri="{C3380CC4-5D6E-409C-BE32-E72D297353CC}">
              <c16:uniqueId val="{00000000-6011-4B6A-813D-59F0155C76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6011-4B6A-813D-59F0155C76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21-4F15-B161-D7DBCBF8E4A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4421-4F15-B161-D7DBCBF8E4A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168.73</c:v>
                </c:pt>
                <c:pt idx="1">
                  <c:v>169.17</c:v>
                </c:pt>
                <c:pt idx="2">
                  <c:v>187.4</c:v>
                </c:pt>
                <c:pt idx="3">
                  <c:v>198.91</c:v>
                </c:pt>
                <c:pt idx="4">
                  <c:v>257.04000000000002</c:v>
                </c:pt>
              </c:numCache>
            </c:numRef>
          </c:val>
          <c:extLst>
            <c:ext xmlns:c16="http://schemas.microsoft.com/office/drawing/2014/chart" uri="{C3380CC4-5D6E-409C-BE32-E72D297353CC}">
              <c16:uniqueId val="{00000000-F192-4E9E-93FD-25DF4DCBF22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F192-4E9E-93FD-25DF4DCBF22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455.91</c:v>
                </c:pt>
                <c:pt idx="1">
                  <c:v>450.22</c:v>
                </c:pt>
                <c:pt idx="2">
                  <c:v>442.49</c:v>
                </c:pt>
                <c:pt idx="3">
                  <c:v>452.23</c:v>
                </c:pt>
                <c:pt idx="4">
                  <c:v>504.73</c:v>
                </c:pt>
              </c:numCache>
            </c:numRef>
          </c:val>
          <c:extLst>
            <c:ext xmlns:c16="http://schemas.microsoft.com/office/drawing/2014/chart" uri="{C3380CC4-5D6E-409C-BE32-E72D297353CC}">
              <c16:uniqueId val="{00000000-E004-4CCE-BA62-D69F27AFA9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E004-4CCE-BA62-D69F27AFA9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102.4</c:v>
                </c:pt>
                <c:pt idx="1">
                  <c:v>105.84</c:v>
                </c:pt>
                <c:pt idx="2">
                  <c:v>108.63</c:v>
                </c:pt>
                <c:pt idx="3">
                  <c:v>107.18</c:v>
                </c:pt>
                <c:pt idx="4">
                  <c:v>106.52</c:v>
                </c:pt>
              </c:numCache>
            </c:numRef>
          </c:val>
          <c:extLst>
            <c:ext xmlns:c16="http://schemas.microsoft.com/office/drawing/2014/chart" uri="{C3380CC4-5D6E-409C-BE32-E72D297353CC}">
              <c16:uniqueId val="{00000000-DAF5-42C9-9D8D-DF480DA81A4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DAF5-42C9-9D8D-DF480DA81A4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150.47</c:v>
                </c:pt>
                <c:pt idx="1">
                  <c:v>142.43</c:v>
                </c:pt>
                <c:pt idx="2">
                  <c:v>138.9</c:v>
                </c:pt>
                <c:pt idx="3">
                  <c:v>140.61000000000001</c:v>
                </c:pt>
                <c:pt idx="4">
                  <c:v>142.15</c:v>
                </c:pt>
              </c:numCache>
            </c:numRef>
          </c:val>
          <c:extLst>
            <c:ext xmlns:c16="http://schemas.microsoft.com/office/drawing/2014/chart" uri="{C3380CC4-5D6E-409C-BE32-E72D297353CC}">
              <c16:uniqueId val="{00000000-1B29-4CA0-8B25-A70738048AA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1B29-4CA0-8B25-A70738048AA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大阪府　守口市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141243</v>
      </c>
      <c r="AM8" s="44"/>
      <c r="AN8" s="44"/>
      <c r="AO8" s="44"/>
      <c r="AP8" s="44"/>
      <c r="AQ8" s="44"/>
      <c r="AR8" s="44"/>
      <c r="AS8" s="44"/>
      <c r="AT8" s="45">
        <f>データ!$S$6</f>
        <v>12.71</v>
      </c>
      <c r="AU8" s="46"/>
      <c r="AV8" s="46"/>
      <c r="AW8" s="46"/>
      <c r="AX8" s="46"/>
      <c r="AY8" s="46"/>
      <c r="AZ8" s="46"/>
      <c r="BA8" s="46"/>
      <c r="BB8" s="47">
        <f>データ!$T$6</f>
        <v>11112.75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51.04</v>
      </c>
      <c r="J10" s="46"/>
      <c r="K10" s="46"/>
      <c r="L10" s="46"/>
      <c r="M10" s="46"/>
      <c r="N10" s="46"/>
      <c r="O10" s="80"/>
      <c r="P10" s="47">
        <f>データ!$P$6</f>
        <v>100</v>
      </c>
      <c r="Q10" s="47"/>
      <c r="R10" s="47"/>
      <c r="S10" s="47"/>
      <c r="T10" s="47"/>
      <c r="U10" s="47"/>
      <c r="V10" s="47"/>
      <c r="W10" s="44">
        <f>データ!$Q$6</f>
        <v>2572</v>
      </c>
      <c r="X10" s="44"/>
      <c r="Y10" s="44"/>
      <c r="Z10" s="44"/>
      <c r="AA10" s="44"/>
      <c r="AB10" s="44"/>
      <c r="AC10" s="44"/>
      <c r="AD10" s="2"/>
      <c r="AE10" s="2"/>
      <c r="AF10" s="2"/>
      <c r="AG10" s="2"/>
      <c r="AH10" s="2"/>
      <c r="AI10" s="2"/>
      <c r="AJ10" s="2"/>
      <c r="AK10" s="2"/>
      <c r="AL10" s="44">
        <f>データ!$U$6</f>
        <v>140974</v>
      </c>
      <c r="AM10" s="44"/>
      <c r="AN10" s="44"/>
      <c r="AO10" s="44"/>
      <c r="AP10" s="44"/>
      <c r="AQ10" s="44"/>
      <c r="AR10" s="44"/>
      <c r="AS10" s="44"/>
      <c r="AT10" s="45">
        <f>データ!$V$6</f>
        <v>12.71</v>
      </c>
      <c r="AU10" s="46"/>
      <c r="AV10" s="46"/>
      <c r="AW10" s="46"/>
      <c r="AX10" s="46"/>
      <c r="AY10" s="46"/>
      <c r="AZ10" s="46"/>
      <c r="BA10" s="46"/>
      <c r="BB10" s="47">
        <f>データ!$W$6</f>
        <v>11091.58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114</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U7T2IquA/zzwOTO1yMsISZ1VWdBAhTz863+ABYKlsjWXIBaxVAL2Q+32bZZoydX2Sj/IJlyKqZu3ba4Fpn1Ig==" saltValue="lq67wERrDd+JdV0S3k4PV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272094</v>
      </c>
      <c r="D6" s="20">
        <f t="shared" si="3"/>
        <v>46</v>
      </c>
      <c r="E6" s="20">
        <f t="shared" si="3"/>
        <v>1</v>
      </c>
      <c r="F6" s="20">
        <f t="shared" si="3"/>
        <v>0</v>
      </c>
      <c r="G6" s="20">
        <f t="shared" si="3"/>
        <v>1</v>
      </c>
      <c r="H6" s="20" t="str">
        <f t="shared" si="3"/>
        <v>大阪府　守口市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51.04</v>
      </c>
      <c r="P6" s="21">
        <f t="shared" si="3"/>
        <v>100</v>
      </c>
      <c r="Q6" s="21">
        <f t="shared" si="3"/>
        <v>2572</v>
      </c>
      <c r="R6" s="21">
        <f t="shared" si="3"/>
        <v>141243</v>
      </c>
      <c r="S6" s="21">
        <f t="shared" si="3"/>
        <v>12.71</v>
      </c>
      <c r="T6" s="21">
        <f t="shared" si="3"/>
        <v>11112.75</v>
      </c>
      <c r="U6" s="21">
        <f t="shared" si="3"/>
        <v>140974</v>
      </c>
      <c r="V6" s="21">
        <f t="shared" si="3"/>
        <v>12.71</v>
      </c>
      <c r="W6" s="21">
        <f t="shared" si="3"/>
        <v>11091.58</v>
      </c>
      <c r="X6" s="22">
        <f>IF(X7="",NA(),X7)</f>
        <v>109.52</v>
      </c>
      <c r="Y6" s="22">
        <f t="shared" ref="Y6:AG6" si="4">IF(Y7="",NA(),Y7)</f>
        <v>112.74</v>
      </c>
      <c r="Z6" s="22">
        <f t="shared" si="4"/>
        <v>115.11</v>
      </c>
      <c r="AA6" s="22">
        <f t="shared" si="4"/>
        <v>112.85</v>
      </c>
      <c r="AB6" s="22">
        <f t="shared" si="4"/>
        <v>115.68</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168.73</v>
      </c>
      <c r="AU6" s="22">
        <f t="shared" ref="AU6:BC6" si="6">IF(AU7="",NA(),AU7)</f>
        <v>169.17</v>
      </c>
      <c r="AV6" s="22">
        <f t="shared" si="6"/>
        <v>187.4</v>
      </c>
      <c r="AW6" s="22">
        <f t="shared" si="6"/>
        <v>198.91</v>
      </c>
      <c r="AX6" s="22">
        <f t="shared" si="6"/>
        <v>257.04000000000002</v>
      </c>
      <c r="AY6" s="22">
        <f t="shared" si="6"/>
        <v>358.91</v>
      </c>
      <c r="AZ6" s="22">
        <f t="shared" si="6"/>
        <v>360.96</v>
      </c>
      <c r="BA6" s="22">
        <f t="shared" si="6"/>
        <v>351.29</v>
      </c>
      <c r="BB6" s="22">
        <f t="shared" si="6"/>
        <v>364.24</v>
      </c>
      <c r="BC6" s="22">
        <f t="shared" si="6"/>
        <v>369.82</v>
      </c>
      <c r="BD6" s="21" t="str">
        <f>IF(BD7="","",IF(BD7="-","【-】","【"&amp;SUBSTITUTE(TEXT(BD7,"#,##0.00"),"-","△")&amp;"】"))</f>
        <v>【243.36】</v>
      </c>
      <c r="BE6" s="22">
        <f>IF(BE7="",NA(),BE7)</f>
        <v>455.91</v>
      </c>
      <c r="BF6" s="22">
        <f t="shared" ref="BF6:BN6" si="7">IF(BF7="",NA(),BF7)</f>
        <v>450.22</v>
      </c>
      <c r="BG6" s="22">
        <f t="shared" si="7"/>
        <v>442.49</v>
      </c>
      <c r="BH6" s="22">
        <f t="shared" si="7"/>
        <v>452.23</v>
      </c>
      <c r="BI6" s="22">
        <f t="shared" si="7"/>
        <v>504.73</v>
      </c>
      <c r="BJ6" s="22">
        <f t="shared" si="7"/>
        <v>247.27</v>
      </c>
      <c r="BK6" s="22">
        <f t="shared" si="7"/>
        <v>239.18</v>
      </c>
      <c r="BL6" s="22">
        <f t="shared" si="7"/>
        <v>236.29</v>
      </c>
      <c r="BM6" s="22">
        <f t="shared" si="7"/>
        <v>238.77</v>
      </c>
      <c r="BN6" s="22">
        <f t="shared" si="7"/>
        <v>218.57</v>
      </c>
      <c r="BO6" s="21" t="str">
        <f>IF(BO7="","",IF(BO7="-","【-】","【"&amp;SUBSTITUTE(TEXT(BO7,"#,##0.00"),"-","△")&amp;"】"))</f>
        <v>【265.93】</v>
      </c>
      <c r="BP6" s="22">
        <f>IF(BP7="",NA(),BP7)</f>
        <v>102.4</v>
      </c>
      <c r="BQ6" s="22">
        <f t="shared" ref="BQ6:BY6" si="8">IF(BQ7="",NA(),BQ7)</f>
        <v>105.84</v>
      </c>
      <c r="BR6" s="22">
        <f t="shared" si="8"/>
        <v>108.63</v>
      </c>
      <c r="BS6" s="22">
        <f t="shared" si="8"/>
        <v>107.18</v>
      </c>
      <c r="BT6" s="22">
        <f t="shared" si="8"/>
        <v>106.52</v>
      </c>
      <c r="BU6" s="22">
        <f t="shared" si="8"/>
        <v>105.34</v>
      </c>
      <c r="BV6" s="22">
        <f t="shared" si="8"/>
        <v>101.89</v>
      </c>
      <c r="BW6" s="22">
        <f t="shared" si="8"/>
        <v>104.33</v>
      </c>
      <c r="BX6" s="22">
        <f t="shared" si="8"/>
        <v>98.85</v>
      </c>
      <c r="BY6" s="22">
        <f t="shared" si="8"/>
        <v>101.78</v>
      </c>
      <c r="BZ6" s="21" t="str">
        <f>IF(BZ7="","",IF(BZ7="-","【-】","【"&amp;SUBSTITUTE(TEXT(BZ7,"#,##0.00"),"-","△")&amp;"】"))</f>
        <v>【97.82】</v>
      </c>
      <c r="CA6" s="22">
        <f>IF(CA7="",NA(),CA7)</f>
        <v>150.47</v>
      </c>
      <c r="CB6" s="22">
        <f t="shared" ref="CB6:CJ6" si="9">IF(CB7="",NA(),CB7)</f>
        <v>142.43</v>
      </c>
      <c r="CC6" s="22">
        <f t="shared" si="9"/>
        <v>138.9</v>
      </c>
      <c r="CD6" s="22">
        <f t="shared" si="9"/>
        <v>140.61000000000001</v>
      </c>
      <c r="CE6" s="22">
        <f t="shared" si="9"/>
        <v>142.15</v>
      </c>
      <c r="CF6" s="22">
        <f t="shared" si="9"/>
        <v>159.6</v>
      </c>
      <c r="CG6" s="22">
        <f t="shared" si="9"/>
        <v>156.32</v>
      </c>
      <c r="CH6" s="22">
        <f t="shared" si="9"/>
        <v>157.4</v>
      </c>
      <c r="CI6" s="22">
        <f t="shared" si="9"/>
        <v>162.61000000000001</v>
      </c>
      <c r="CJ6" s="22">
        <f t="shared" si="9"/>
        <v>163.94</v>
      </c>
      <c r="CK6" s="21" t="str">
        <f>IF(CK7="","",IF(CK7="-","【-】","【"&amp;SUBSTITUTE(TEXT(CK7,"#,##0.00"),"-","△")&amp;"】"))</f>
        <v>【177.56】</v>
      </c>
      <c r="CL6" s="22">
        <f>IF(CL7="",NA(),CL7)</f>
        <v>70.03</v>
      </c>
      <c r="CM6" s="22">
        <f t="shared" ref="CM6:CU6" si="10">IF(CM7="",NA(),CM7)</f>
        <v>70.13</v>
      </c>
      <c r="CN6" s="22">
        <f t="shared" si="10"/>
        <v>67.84</v>
      </c>
      <c r="CO6" s="22">
        <f t="shared" si="10"/>
        <v>65.569999999999993</v>
      </c>
      <c r="CP6" s="22">
        <f t="shared" si="10"/>
        <v>64.34</v>
      </c>
      <c r="CQ6" s="22">
        <f t="shared" si="10"/>
        <v>62.05</v>
      </c>
      <c r="CR6" s="22">
        <f t="shared" si="10"/>
        <v>63.23</v>
      </c>
      <c r="CS6" s="22">
        <f t="shared" si="10"/>
        <v>62.59</v>
      </c>
      <c r="CT6" s="22">
        <f t="shared" si="10"/>
        <v>61.81</v>
      </c>
      <c r="CU6" s="22">
        <f t="shared" si="10"/>
        <v>62.35</v>
      </c>
      <c r="CV6" s="21" t="str">
        <f>IF(CV7="","",IF(CV7="-","【-】","【"&amp;SUBSTITUTE(TEXT(CV7,"#,##0.00"),"-","△")&amp;"】"))</f>
        <v>【59.81】</v>
      </c>
      <c r="CW6" s="22">
        <f>IF(CW7="",NA(),CW7)</f>
        <v>91.76</v>
      </c>
      <c r="CX6" s="22">
        <f t="shared" ref="CX6:DF6" si="11">IF(CX7="",NA(),CX7)</f>
        <v>92.4</v>
      </c>
      <c r="CY6" s="22">
        <f t="shared" si="11"/>
        <v>94.18</v>
      </c>
      <c r="CZ6" s="22">
        <f t="shared" si="11"/>
        <v>94.8</v>
      </c>
      <c r="DA6" s="22">
        <f t="shared" si="11"/>
        <v>95.52</v>
      </c>
      <c r="DB6" s="22">
        <f t="shared" si="11"/>
        <v>89.11</v>
      </c>
      <c r="DC6" s="22">
        <f t="shared" si="11"/>
        <v>89.35</v>
      </c>
      <c r="DD6" s="22">
        <f t="shared" si="11"/>
        <v>89.7</v>
      </c>
      <c r="DE6" s="22">
        <f t="shared" si="11"/>
        <v>89.24</v>
      </c>
      <c r="DF6" s="22">
        <f t="shared" si="11"/>
        <v>88.71</v>
      </c>
      <c r="DG6" s="21" t="str">
        <f>IF(DG7="","",IF(DG7="-","【-】","【"&amp;SUBSTITUTE(TEXT(DG7,"#,##0.00"),"-","△")&amp;"】"))</f>
        <v>【89.42】</v>
      </c>
      <c r="DH6" s="22">
        <f>IF(DH7="",NA(),DH7)</f>
        <v>55.2</v>
      </c>
      <c r="DI6" s="22">
        <f t="shared" ref="DI6:DQ6" si="12">IF(DI7="",NA(),DI7)</f>
        <v>56.14</v>
      </c>
      <c r="DJ6" s="22">
        <f t="shared" si="12"/>
        <v>56.9</v>
      </c>
      <c r="DK6" s="22">
        <f t="shared" si="12"/>
        <v>57.35</v>
      </c>
      <c r="DL6" s="22">
        <f t="shared" si="12"/>
        <v>54.89</v>
      </c>
      <c r="DM6" s="22">
        <f t="shared" si="12"/>
        <v>48.69</v>
      </c>
      <c r="DN6" s="22">
        <f t="shared" si="12"/>
        <v>49.62</v>
      </c>
      <c r="DO6" s="22">
        <f t="shared" si="12"/>
        <v>50.5</v>
      </c>
      <c r="DP6" s="22">
        <f t="shared" si="12"/>
        <v>51.28</v>
      </c>
      <c r="DQ6" s="22">
        <f t="shared" si="12"/>
        <v>51.95</v>
      </c>
      <c r="DR6" s="21" t="str">
        <f>IF(DR7="","",IF(DR7="-","【-】","【"&amp;SUBSTITUTE(TEXT(DR7,"#,##0.00"),"-","△")&amp;"】"))</f>
        <v>【52.02】</v>
      </c>
      <c r="DS6" s="22">
        <f>IF(DS7="",NA(),DS7)</f>
        <v>41.1</v>
      </c>
      <c r="DT6" s="22">
        <f t="shared" ref="DT6:EB6" si="13">IF(DT7="",NA(),DT7)</f>
        <v>43.35</v>
      </c>
      <c r="DU6" s="22">
        <f t="shared" si="13"/>
        <v>44.35</v>
      </c>
      <c r="DV6" s="22">
        <f t="shared" si="13"/>
        <v>44.69</v>
      </c>
      <c r="DW6" s="22">
        <f t="shared" si="13"/>
        <v>45.15</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1.02</v>
      </c>
      <c r="EE6" s="22">
        <f t="shared" ref="EE6:EM6" si="14">IF(EE7="",NA(),EE7)</f>
        <v>1.04</v>
      </c>
      <c r="EF6" s="22">
        <f t="shared" si="14"/>
        <v>1.1299999999999999</v>
      </c>
      <c r="EG6" s="22">
        <f t="shared" si="14"/>
        <v>1.27</v>
      </c>
      <c r="EH6" s="22">
        <f t="shared" si="14"/>
        <v>1.2</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15">
      <c r="A7" s="15"/>
      <c r="B7" s="24">
        <v>2023</v>
      </c>
      <c r="C7" s="24">
        <v>272094</v>
      </c>
      <c r="D7" s="24">
        <v>46</v>
      </c>
      <c r="E7" s="24">
        <v>1</v>
      </c>
      <c r="F7" s="24">
        <v>0</v>
      </c>
      <c r="G7" s="24">
        <v>1</v>
      </c>
      <c r="H7" s="24" t="s">
        <v>93</v>
      </c>
      <c r="I7" s="24" t="s">
        <v>94</v>
      </c>
      <c r="J7" s="24" t="s">
        <v>95</v>
      </c>
      <c r="K7" s="24" t="s">
        <v>96</v>
      </c>
      <c r="L7" s="24" t="s">
        <v>97</v>
      </c>
      <c r="M7" s="24" t="s">
        <v>98</v>
      </c>
      <c r="N7" s="25" t="s">
        <v>99</v>
      </c>
      <c r="O7" s="25">
        <v>51.04</v>
      </c>
      <c r="P7" s="25">
        <v>100</v>
      </c>
      <c r="Q7" s="25">
        <v>2572</v>
      </c>
      <c r="R7" s="25">
        <v>141243</v>
      </c>
      <c r="S7" s="25">
        <v>12.71</v>
      </c>
      <c r="T7" s="25">
        <v>11112.75</v>
      </c>
      <c r="U7" s="25">
        <v>140974</v>
      </c>
      <c r="V7" s="25">
        <v>12.71</v>
      </c>
      <c r="W7" s="25">
        <v>11091.58</v>
      </c>
      <c r="X7" s="25">
        <v>109.52</v>
      </c>
      <c r="Y7" s="25">
        <v>112.74</v>
      </c>
      <c r="Z7" s="25">
        <v>115.11</v>
      </c>
      <c r="AA7" s="25">
        <v>112.85</v>
      </c>
      <c r="AB7" s="25">
        <v>115.68</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168.73</v>
      </c>
      <c r="AU7" s="25">
        <v>169.17</v>
      </c>
      <c r="AV7" s="25">
        <v>187.4</v>
      </c>
      <c r="AW7" s="25">
        <v>198.91</v>
      </c>
      <c r="AX7" s="25">
        <v>257.04000000000002</v>
      </c>
      <c r="AY7" s="25">
        <v>358.91</v>
      </c>
      <c r="AZ7" s="25">
        <v>360.96</v>
      </c>
      <c r="BA7" s="25">
        <v>351.29</v>
      </c>
      <c r="BB7" s="25">
        <v>364.24</v>
      </c>
      <c r="BC7" s="25">
        <v>369.82</v>
      </c>
      <c r="BD7" s="25">
        <v>243.36</v>
      </c>
      <c r="BE7" s="25">
        <v>455.91</v>
      </c>
      <c r="BF7" s="25">
        <v>450.22</v>
      </c>
      <c r="BG7" s="25">
        <v>442.49</v>
      </c>
      <c r="BH7" s="25">
        <v>452.23</v>
      </c>
      <c r="BI7" s="25">
        <v>504.73</v>
      </c>
      <c r="BJ7" s="25">
        <v>247.27</v>
      </c>
      <c r="BK7" s="25">
        <v>239.18</v>
      </c>
      <c r="BL7" s="25">
        <v>236.29</v>
      </c>
      <c r="BM7" s="25">
        <v>238.77</v>
      </c>
      <c r="BN7" s="25">
        <v>218.57</v>
      </c>
      <c r="BO7" s="25">
        <v>265.93</v>
      </c>
      <c r="BP7" s="25">
        <v>102.4</v>
      </c>
      <c r="BQ7" s="25">
        <v>105.84</v>
      </c>
      <c r="BR7" s="25">
        <v>108.63</v>
      </c>
      <c r="BS7" s="25">
        <v>107.18</v>
      </c>
      <c r="BT7" s="25">
        <v>106.52</v>
      </c>
      <c r="BU7" s="25">
        <v>105.34</v>
      </c>
      <c r="BV7" s="25">
        <v>101.89</v>
      </c>
      <c r="BW7" s="25">
        <v>104.33</v>
      </c>
      <c r="BX7" s="25">
        <v>98.85</v>
      </c>
      <c r="BY7" s="25">
        <v>101.78</v>
      </c>
      <c r="BZ7" s="25">
        <v>97.82</v>
      </c>
      <c r="CA7" s="25">
        <v>150.47</v>
      </c>
      <c r="CB7" s="25">
        <v>142.43</v>
      </c>
      <c r="CC7" s="25">
        <v>138.9</v>
      </c>
      <c r="CD7" s="25">
        <v>140.61000000000001</v>
      </c>
      <c r="CE7" s="25">
        <v>142.15</v>
      </c>
      <c r="CF7" s="25">
        <v>159.6</v>
      </c>
      <c r="CG7" s="25">
        <v>156.32</v>
      </c>
      <c r="CH7" s="25">
        <v>157.4</v>
      </c>
      <c r="CI7" s="25">
        <v>162.61000000000001</v>
      </c>
      <c r="CJ7" s="25">
        <v>163.94</v>
      </c>
      <c r="CK7" s="25">
        <v>177.56</v>
      </c>
      <c r="CL7" s="25">
        <v>70.03</v>
      </c>
      <c r="CM7" s="25">
        <v>70.13</v>
      </c>
      <c r="CN7" s="25">
        <v>67.84</v>
      </c>
      <c r="CO7" s="25">
        <v>65.569999999999993</v>
      </c>
      <c r="CP7" s="25">
        <v>64.34</v>
      </c>
      <c r="CQ7" s="25">
        <v>62.05</v>
      </c>
      <c r="CR7" s="25">
        <v>63.23</v>
      </c>
      <c r="CS7" s="25">
        <v>62.59</v>
      </c>
      <c r="CT7" s="25">
        <v>61.81</v>
      </c>
      <c r="CU7" s="25">
        <v>62.35</v>
      </c>
      <c r="CV7" s="25">
        <v>59.81</v>
      </c>
      <c r="CW7" s="25">
        <v>91.76</v>
      </c>
      <c r="CX7" s="25">
        <v>92.4</v>
      </c>
      <c r="CY7" s="25">
        <v>94.18</v>
      </c>
      <c r="CZ7" s="25">
        <v>94.8</v>
      </c>
      <c r="DA7" s="25">
        <v>95.52</v>
      </c>
      <c r="DB7" s="25">
        <v>89.11</v>
      </c>
      <c r="DC7" s="25">
        <v>89.35</v>
      </c>
      <c r="DD7" s="25">
        <v>89.7</v>
      </c>
      <c r="DE7" s="25">
        <v>89.24</v>
      </c>
      <c r="DF7" s="25">
        <v>88.71</v>
      </c>
      <c r="DG7" s="25">
        <v>89.42</v>
      </c>
      <c r="DH7" s="25">
        <v>55.2</v>
      </c>
      <c r="DI7" s="25">
        <v>56.14</v>
      </c>
      <c r="DJ7" s="25">
        <v>56.9</v>
      </c>
      <c r="DK7" s="25">
        <v>57.35</v>
      </c>
      <c r="DL7" s="25">
        <v>54.89</v>
      </c>
      <c r="DM7" s="25">
        <v>48.69</v>
      </c>
      <c r="DN7" s="25">
        <v>49.62</v>
      </c>
      <c r="DO7" s="25">
        <v>50.5</v>
      </c>
      <c r="DP7" s="25">
        <v>51.28</v>
      </c>
      <c r="DQ7" s="25">
        <v>51.95</v>
      </c>
      <c r="DR7" s="25">
        <v>52.02</v>
      </c>
      <c r="DS7" s="25">
        <v>41.1</v>
      </c>
      <c r="DT7" s="25">
        <v>43.35</v>
      </c>
      <c r="DU7" s="25">
        <v>44.35</v>
      </c>
      <c r="DV7" s="25">
        <v>44.69</v>
      </c>
      <c r="DW7" s="25">
        <v>45.15</v>
      </c>
      <c r="DX7" s="25">
        <v>18.260000000000002</v>
      </c>
      <c r="DY7" s="25">
        <v>19.510000000000002</v>
      </c>
      <c r="DZ7" s="25">
        <v>21.19</v>
      </c>
      <c r="EA7" s="25">
        <v>22.64</v>
      </c>
      <c r="EB7" s="25">
        <v>24.49</v>
      </c>
      <c r="EC7" s="25">
        <v>25.37</v>
      </c>
      <c r="ED7" s="25">
        <v>1.02</v>
      </c>
      <c r="EE7" s="25">
        <v>1.04</v>
      </c>
      <c r="EF7" s="25">
        <v>1.1299999999999999</v>
      </c>
      <c r="EG7" s="25">
        <v>1.27</v>
      </c>
      <c r="EH7" s="25">
        <v>1.2</v>
      </c>
      <c r="EI7" s="25">
        <v>0.66</v>
      </c>
      <c r="EJ7" s="25">
        <v>0.67</v>
      </c>
      <c r="EK7" s="25">
        <v>0.62</v>
      </c>
      <c r="EL7" s="25">
        <v>0.6</v>
      </c>
      <c r="EM7" s="25">
        <v>0.57999999999999996</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　拓真</cp:lastModifiedBy>
  <cp:lastPrinted>2025-02-07T07:40:36Z</cp:lastPrinted>
  <dcterms:created xsi:type="dcterms:W3CDTF">2025-01-24T06:51:42Z</dcterms:created>
  <dcterms:modified xsi:type="dcterms:W3CDTF">2025-09-04T07:42:58Z</dcterms:modified>
  <cp:category/>
</cp:coreProperties>
</file>