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5年度（R4決算）\22_経営比較分析表\08_アップロード\02_アップロードデータ（分析表）\01-2_アップ前準備\"/>
    </mc:Choice>
  </mc:AlternateContent>
  <xr:revisionPtr revIDLastSave="0" documentId="13_ncr:1_{6017CDB6-3300-4B8F-8E72-5DD270B1CA2D}" xr6:coauthVersionLast="47" xr6:coauthVersionMax="47" xr10:uidLastSave="{00000000-0000-0000-0000-000000000000}"/>
  <workbookProtection workbookAlgorithmName="SHA-512" workbookHashValue="Xa/dqxdeIc6u6PukXNaKnNh3YMuFQQ1ur7eMzed/WRFCM6sjZ9hgM+jwKi3To38KIM6NJ+pHD5azAcTzvdNAug==" workbookSaltValue="p59YA3pkSbGC69P1OpNaUQ==" workbookSpinCount="100000" lockStructure="1"/>
  <bookViews>
    <workbookView xWindow="-108" yWindow="-108" windowWidth="23256"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P10" i="4" s="1"/>
  <c r="O6" i="5"/>
  <c r="N6" i="5"/>
  <c r="M6" i="5"/>
  <c r="AD8" i="4" s="1"/>
  <c r="L6" i="5"/>
  <c r="W8" i="4" s="1"/>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G85" i="4"/>
  <c r="BB10" i="4"/>
  <c r="AT10" i="4"/>
  <c r="I10" i="4"/>
  <c r="B10" i="4"/>
  <c r="I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<sst xmlns="http://schemas.openxmlformats.org/spreadsheetml/2006/main" count="228" uniqueCount="113">
  <si>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</si>
  <si>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</si>
  <si>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</si>
  <si>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</si>
  <si>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</si>
  <si>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</si>
  <si>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</si>
  <si>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</si>
  <si>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</si>
  <si>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</si>
  <si>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</si>
  <si>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</si>
  <si>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</si>
  <si>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</si>
  <si>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</si>
  <si>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</si>
  <si>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</si>
  <si>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</si>
  <si>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</si>
  <si>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</si>
  <si>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</si>
  <si>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</si>
  <si>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</si>
  <si>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</si>
  <si>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</si>
  <si>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</si>
  <si>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</si>
  <si>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</si>
  <si>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</si>
  <si>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</si>
  <si>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</si>
  <si>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</si>
  <si>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</si>
  <si>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</si>
  <si>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</si>
  <si>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</si>
  <si>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</si>
  <si>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</si>
  <si>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</si>
  <si>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</si>
  <si>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</si>
  <si>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</si>
  <si>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</si>
  <si>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</si>
  <si>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</si>
  <si>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</si>
  <si>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</si>
  <si>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</si>
  <si>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</si>
  <si>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</si>
  <si>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</si>
  <si>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</si>
  <si>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</si>
  <si>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</si>
  <si>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</si>
  <si>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</si>
  <si>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</si>
  <si>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</si>
  <si>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</si>
  <si>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</si>
  <si>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</si>
  <si>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</si>
  <si>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</si>
  <si>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</si>
  <si>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</si>
  <si>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</si>
  <si>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</si>
  <si>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</si>
  <si>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</si>
  <si>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</si>
  <si>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</si>
  <si>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</si>
  <si>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</si>
  <si>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</si>
  <si>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</si>
  <si>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</si>
  <si>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</si>
  <si>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</si>
  <si>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</si>
  <si>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</si>
  <si>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</si>
  <si>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</si>
  <si>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</si>
  <si>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</si>
  <si>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</si>
  <si>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</si>
  <si>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</si>
  <si>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</si>
  <si>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</si>
  <si>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</si>
  <si>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</si>
  <si>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</si>
  <si>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守口市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</si>
  <si>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</si>
  <si>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</si>
  <si>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</si>
  <si>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</si>
  <si>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</si>
  <si>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</si>
  <si>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</si>
  <si>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</si>
  <si>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</si>
  <si>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</si>
  <si>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</si>
  <si>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</si>
  <si>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</si>
  <si>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</si>
  <si>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</si>
  <si>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</si>
  <si>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</si>
  <si>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①経常収支は毎年度黒字を計上しており、②累積欠損金も発生しておらず、現在の経営状況は良好といえます。さらに、③流動比率は100％以上を維持しており、短期的な資金状況も良好といえます。
　平成30年度以降、職員数減少等に伴う人件費等の縮減により、①経常収支比率は安定して100％以上を維持し、⑥給水原価は低水準となり、⑤料金回収率は100％以上を維持しています。さらに、大阪市との庭窪浄水場共同化を令和6年度に控えていることから、浄水施設の維持管理費用が抑制傾向となり、令和2年度以降の⑤料金回収率は類似団体平均値を上回っています。
　また、本市は浄水場を擁し、給水量の95％を自己水で賄っているため、これまで浄水施設の建設改良費の財源として企業債を発行(企業債残高の約2割が浄水施設に係るもの)してきました。これにより、④企業債残高対給水収益比率は類似団体平均値に比べて高い値となっていますが、起債対象事業の減少により、企業債残高はこの5年間で約10億円減少しています。
　⑦施設利用率と⑧有収率は、類似団体平均値を上回っており、経営の効率性を維持できているといえます。</t>
    <rPh sb="110" eb="111">
      <t>トモナ</t>
    </rPh>
    <rPh sb="117" eb="119">
      <t>シュクゲン</t>
    </rPh>
    <phoneticPr fontId="4"/>
  </si>
  <si>
    <t>　本市は早期(府内で3番目)に配水管を布設し給水を開始したことから、②管路経年化率は類似団体平均値に比べて高くなっています。特に、昭和50年代後半に毎年約６kmの配水管を布設しており、これらが順次法定耐用年数を経過しているため、数値は上昇傾向にあります。
　これに対して、本市では、老朽管路の更新事業を主要施策として位置付け、年間施工距離約3.5kmの更新を計画的に実施しており、③管路更新率は類似団体平均値より高い値となっています。
　また、浄水施設についても法定耐用年数を経過したものが増加していることから、①有形固定資産減価償却率も僅かに上昇しています。</t>
    <rPh sb="70" eb="71">
      <t>ダイ</t>
    </rPh>
    <rPh sb="71" eb="73">
      <t>コウハン</t>
    </rPh>
    <phoneticPr fontId="4"/>
  </si>
  <si>
    <t>　長引くコロナ禍により水道料金収入の減少が続いているものの、費用の抑制により令和4年度は純利益を計上し、現在の経営状況は概ね良好であるといえます。しかし、今後も給水収益の減少が見込まれる中、配水管等の水道施設の更新事業を実施していく必要があり、事業経営は年々厳しさを増すことが予測されます。
　一方、令和6年度からの大阪市との浄水場共同化を推進することにより、40年間の浄水施設の更新事業費を大幅に縮減できる見込みです。また、老朽管路の更新事業については、令和10年度までに基幹管路の耐震化率を50％以上とすることを目標として計画的に実施します。
　なお、経営戦略の計画期間(令和元年度から10年度まで)における試算では、水道料金の改定を実施することなく経営を維持できる見込みです。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</si>
</sst>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1.1000000000000001</c:v>
                </c:pt>
                <c:pt idx="1">
                  <c:v>1.02</c:v>
                </c:pt>
                <c:pt idx="2">
                  <c:v>1.04</c:v>
                </c:pt>
                <c:pt idx="3">
                  <c:v>1.1299999999999999</c:v>
                </c:pt>
                <c:pt idx="4">
                  <c:v>1.27</c:v>
                </c:pt>
              </c:numCache>
            </c:numRef>
          </c:val>
          <c:extLst>
            <c:ext xmlns:c16="http://schemas.microsoft.com/office/drawing/2014/chart" uri="{C3380CC4-5D6E-409C-BE32-E72D297353CC}">
              <c16:uniqueId val="{00000000-2A9F-4FAC-B036-12BB815927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2A9F-4FAC-B036-12BB815927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70.150000000000006</c:v>
                </c:pt>
                <c:pt idx="1">
                  <c:v>70.03</c:v>
                </c:pt>
                <c:pt idx="2">
                  <c:v>70.13</c:v>
                </c:pt>
                <c:pt idx="3">
                  <c:v>67.84</c:v>
                </c:pt>
                <c:pt idx="4">
                  <c:v>65.569999999999993</c:v>
                </c:pt>
              </c:numCache>
            </c:numRef>
          </c:val>
          <c:extLst>
            <c:ext xmlns:c16="http://schemas.microsoft.com/office/drawing/2014/chart" uri="{C3380CC4-5D6E-409C-BE32-E72D297353CC}">
              <c16:uniqueId val="{00000000-8B5E-4AA3-88C4-50BA4D3FC6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8B5E-4AA3-88C4-50BA4D3FC6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92.05</c:v>
                </c:pt>
                <c:pt idx="1">
                  <c:v>91.76</c:v>
                </c:pt>
                <c:pt idx="2">
                  <c:v>92.4</c:v>
                </c:pt>
                <c:pt idx="3">
                  <c:v>94.18</c:v>
                </c:pt>
                <c:pt idx="4">
                  <c:v>94.8</c:v>
                </c:pt>
              </c:numCache>
            </c:numRef>
          </c:val>
          <c:extLst>
            <c:ext xmlns:c16="http://schemas.microsoft.com/office/drawing/2014/chart" uri="{C3380CC4-5D6E-409C-BE32-E72D297353CC}">
              <c16:uniqueId val="{00000000-344E-446A-A5E8-01B801EE273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344E-446A-A5E8-01B801EE273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113.25</c:v>
                </c:pt>
                <c:pt idx="1">
                  <c:v>109.52</c:v>
                </c:pt>
                <c:pt idx="2">
                  <c:v>112.74</c:v>
                </c:pt>
                <c:pt idx="3">
                  <c:v>115.11</c:v>
                </c:pt>
                <c:pt idx="4">
                  <c:v>112.85</c:v>
                </c:pt>
              </c:numCache>
            </c:numRef>
          </c:val>
          <c:extLst>
            <c:ext xmlns:c16="http://schemas.microsoft.com/office/drawing/2014/chart" uri="{C3380CC4-5D6E-409C-BE32-E72D297353CC}">
              <c16:uniqueId val="{00000000-5684-4755-823D-58B12D31C67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5684-4755-823D-58B12D31C67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53.95</c:v>
                </c:pt>
                <c:pt idx="1">
                  <c:v>55.2</c:v>
                </c:pt>
                <c:pt idx="2">
                  <c:v>56.14</c:v>
                </c:pt>
                <c:pt idx="3">
                  <c:v>56.9</c:v>
                </c:pt>
                <c:pt idx="4">
                  <c:v>57.35</c:v>
                </c:pt>
              </c:numCache>
            </c:numRef>
          </c:val>
          <c:extLst>
            <c:ext xmlns:c16="http://schemas.microsoft.com/office/drawing/2014/chart" uri="{C3380CC4-5D6E-409C-BE32-E72D297353CC}">
              <c16:uniqueId val="{00000000-5681-4070-8CAF-6389B5D06B5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5681-4070-8CAF-6389B5D06B5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39</c:v>
                </c:pt>
                <c:pt idx="1">
                  <c:v>41.1</c:v>
                </c:pt>
                <c:pt idx="2">
                  <c:v>43.35</c:v>
                </c:pt>
                <c:pt idx="3">
                  <c:v>44.35</c:v>
                </c:pt>
                <c:pt idx="4">
                  <c:v>44.69</c:v>
                </c:pt>
              </c:numCache>
            </c:numRef>
          </c:val>
          <c:extLst>
            <c:ext xmlns:c16="http://schemas.microsoft.com/office/drawing/2014/chart" uri="{C3380CC4-5D6E-409C-BE32-E72D297353CC}">
              <c16:uniqueId val="{00000000-7791-4270-A691-EF9A10BD748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7791-4270-A691-EF9A10BD748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A0-46C6-AB44-455A7160F78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08A0-46C6-AB44-455A7160F78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177.51</c:v>
                </c:pt>
                <c:pt idx="1">
                  <c:v>168.73</c:v>
                </c:pt>
                <c:pt idx="2">
                  <c:v>169.17</c:v>
                </c:pt>
                <c:pt idx="3">
                  <c:v>187.4</c:v>
                </c:pt>
                <c:pt idx="4">
                  <c:v>198.91</c:v>
                </c:pt>
              </c:numCache>
            </c:numRef>
          </c:val>
          <c:extLst>
            <c:ext xmlns:c16="http://schemas.microsoft.com/office/drawing/2014/chart" uri="{C3380CC4-5D6E-409C-BE32-E72D297353CC}">
              <c16:uniqueId val="{00000000-0E6F-405D-971A-B71E5A683C8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0E6F-405D-971A-B71E5A683C8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466.83</c:v>
                </c:pt>
                <c:pt idx="1">
                  <c:v>455.91</c:v>
                </c:pt>
                <c:pt idx="2">
                  <c:v>450.22</c:v>
                </c:pt>
                <c:pt idx="3">
                  <c:v>442.49</c:v>
                </c:pt>
                <c:pt idx="4">
                  <c:v>452.23</c:v>
                </c:pt>
              </c:numCache>
            </c:numRef>
          </c:val>
          <c:extLst>
            <c:ext xmlns:c16="http://schemas.microsoft.com/office/drawing/2014/chart" uri="{C3380CC4-5D6E-409C-BE32-E72D297353CC}">
              <c16:uniqueId val="{00000000-9D52-45ED-B3D5-CF8E4A8658A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9D52-45ED-B3D5-CF8E4A8658A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104.74</c:v>
                </c:pt>
                <c:pt idx="1">
                  <c:v>102.4</c:v>
                </c:pt>
                <c:pt idx="2">
                  <c:v>105.84</c:v>
                </c:pt>
                <c:pt idx="3">
                  <c:v>108.63</c:v>
                </c:pt>
                <c:pt idx="4">
                  <c:v>107.18</c:v>
                </c:pt>
              </c:numCache>
            </c:numRef>
          </c:val>
          <c:extLst>
            <c:ext xmlns:c16="http://schemas.microsoft.com/office/drawing/2014/chart" uri="{C3380CC4-5D6E-409C-BE32-E72D297353CC}">
              <c16:uniqueId val="{00000000-B87B-470D-BECC-D2CEC2B205F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B87B-470D-BECC-D2CEC2B205F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147.44</c:v>
                </c:pt>
                <c:pt idx="1">
                  <c:v>150.47</c:v>
                </c:pt>
                <c:pt idx="2">
                  <c:v>142.43</c:v>
                </c:pt>
                <c:pt idx="3">
                  <c:v>138.9</c:v>
                </c:pt>
                <c:pt idx="4">
                  <c:v>140.61000000000001</c:v>
                </c:pt>
              </c:numCache>
            </c:numRef>
          </c:val>
          <c:extLst>
            <c:ext xmlns:c16="http://schemas.microsoft.com/office/drawing/2014/chart" uri="{C3380CC4-5D6E-409C-BE32-E72D297353CC}">
              <c16:uniqueId val="{00000000-677B-4D15-A274-613CA8DC77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677B-4D15-A274-613CA8DC77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大阪府　守口市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自治体職員</v>
      </c>
      <c r="AE8" s="44"/>
      <c r="AF8" s="44"/>
      <c r="AG8" s="44"/>
      <c r="AH8" s="44"/>
      <c r="AI8" s="44"/>
      <c r="AJ8" s="44"/>
      <c r="AK8" s="2"/>
      <c r="AL8" s="45">
        <f>データ!$R$6</f>
        <v>142014</v>
      </c>
      <c r="AM8" s="45"/>
      <c r="AN8" s="45"/>
      <c r="AO8" s="45"/>
      <c r="AP8" s="45"/>
      <c r="AQ8" s="45"/>
      <c r="AR8" s="45"/>
      <c r="AS8" s="45"/>
      <c r="AT8" s="46">
        <f>データ!$S$6</f>
        <v>12.71</v>
      </c>
      <c r="AU8" s="47"/>
      <c r="AV8" s="47"/>
      <c r="AW8" s="47"/>
      <c r="AX8" s="47"/>
      <c r="AY8" s="47"/>
      <c r="AZ8" s="47"/>
      <c r="BA8" s="47"/>
      <c r="BB8" s="48">
        <f>データ!$T$6</f>
        <v>11173.41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49.57</v>
      </c>
      <c r="J10" s="47"/>
      <c r="K10" s="47"/>
      <c r="L10" s="47"/>
      <c r="M10" s="47"/>
      <c r="N10" s="47"/>
      <c r="O10" s="75"/>
      <c r="P10" s="48">
        <f>データ!$P$6</f>
        <v>100</v>
      </c>
      <c r="Q10" s="48"/>
      <c r="R10" s="48"/>
      <c r="S10" s="48"/>
      <c r="T10" s="48"/>
      <c r="U10" s="48"/>
      <c r="V10" s="48"/>
      <c r="W10" s="45">
        <f>データ!$Q$6</f>
        <v>2572</v>
      </c>
      <c r="X10" s="45"/>
      <c r="Y10" s="45"/>
      <c r="Z10" s="45"/>
      <c r="AA10" s="45"/>
      <c r="AB10" s="45"/>
      <c r="AC10" s="45"/>
      <c r="AD10" s="2"/>
      <c r="AE10" s="2"/>
      <c r="AF10" s="2"/>
      <c r="AG10" s="2"/>
      <c r="AH10" s="2"/>
      <c r="AI10" s="2"/>
      <c r="AJ10" s="2"/>
      <c r="AK10" s="2"/>
      <c r="AL10" s="45">
        <f>データ!$U$6</f>
        <v>141607</v>
      </c>
      <c r="AM10" s="45"/>
      <c r="AN10" s="45"/>
      <c r="AO10" s="45"/>
      <c r="AP10" s="45"/>
      <c r="AQ10" s="45"/>
      <c r="AR10" s="45"/>
      <c r="AS10" s="45"/>
      <c r="AT10" s="46">
        <f>データ!$V$6</f>
        <v>12.71</v>
      </c>
      <c r="AU10" s="47"/>
      <c r="AV10" s="47"/>
      <c r="AW10" s="47"/>
      <c r="AX10" s="47"/>
      <c r="AY10" s="47"/>
      <c r="AZ10" s="47"/>
      <c r="BA10" s="47"/>
      <c r="BB10" s="48">
        <f>データ!$W$6</f>
        <v>11141.38</v>
      </c>
      <c r="BC10" s="48"/>
      <c r="BD10" s="48"/>
      <c r="BE10" s="48"/>
      <c r="BF10" s="48"/>
      <c r="BG10" s="48"/>
      <c r="BH10" s="48"/>
      <c r="BI10" s="48"/>
      <c r="BJ10" s="2"/>
      <c r="BK10" s="2"/>
      <c r="BL10" s="57" t="s">
        <v>21</v>
      </c>
      <c r="BM10" s="58"/>
      <c r="BN10" s="59" t="s">
        <v>22</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25</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4" t="s">
        <v>110</v>
      </c>
      <c r="BM16" s="85"/>
      <c r="BN16" s="85"/>
      <c r="BO16" s="85"/>
      <c r="BP16" s="85"/>
      <c r="BQ16" s="85"/>
      <c r="BR16" s="85"/>
      <c r="BS16" s="85"/>
      <c r="BT16" s="85"/>
      <c r="BU16" s="85"/>
      <c r="BV16" s="85"/>
      <c r="BW16" s="85"/>
      <c r="BX16" s="85"/>
      <c r="BY16" s="85"/>
      <c r="BZ16" s="8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4"/>
      <c r="BM17" s="85"/>
      <c r="BN17" s="85"/>
      <c r="BO17" s="85"/>
      <c r="BP17" s="85"/>
      <c r="BQ17" s="85"/>
      <c r="BR17" s="85"/>
      <c r="BS17" s="85"/>
      <c r="BT17" s="85"/>
      <c r="BU17" s="85"/>
      <c r="BV17" s="85"/>
      <c r="BW17" s="85"/>
      <c r="BX17" s="85"/>
      <c r="BY17" s="85"/>
      <c r="BZ17" s="8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4"/>
      <c r="BM18" s="85"/>
      <c r="BN18" s="85"/>
      <c r="BO18" s="85"/>
      <c r="BP18" s="85"/>
      <c r="BQ18" s="85"/>
      <c r="BR18" s="85"/>
      <c r="BS18" s="85"/>
      <c r="BT18" s="85"/>
      <c r="BU18" s="85"/>
      <c r="BV18" s="85"/>
      <c r="BW18" s="85"/>
      <c r="BX18" s="85"/>
      <c r="BY18" s="85"/>
      <c r="BZ18" s="8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4"/>
      <c r="BM19" s="85"/>
      <c r="BN19" s="85"/>
      <c r="BO19" s="85"/>
      <c r="BP19" s="85"/>
      <c r="BQ19" s="85"/>
      <c r="BR19" s="85"/>
      <c r="BS19" s="85"/>
      <c r="BT19" s="85"/>
      <c r="BU19" s="85"/>
      <c r="BV19" s="85"/>
      <c r="BW19" s="85"/>
      <c r="BX19" s="85"/>
      <c r="BY19" s="85"/>
      <c r="BZ19" s="8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4"/>
      <c r="BM20" s="85"/>
      <c r="BN20" s="85"/>
      <c r="BO20" s="85"/>
      <c r="BP20" s="85"/>
      <c r="BQ20" s="85"/>
      <c r="BR20" s="85"/>
      <c r="BS20" s="85"/>
      <c r="BT20" s="85"/>
      <c r="BU20" s="85"/>
      <c r="BV20" s="85"/>
      <c r="BW20" s="85"/>
      <c r="BX20" s="85"/>
      <c r="BY20" s="85"/>
      <c r="BZ20" s="8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4"/>
      <c r="BM21" s="85"/>
      <c r="BN21" s="85"/>
      <c r="BO21" s="85"/>
      <c r="BP21" s="85"/>
      <c r="BQ21" s="85"/>
      <c r="BR21" s="85"/>
      <c r="BS21" s="85"/>
      <c r="BT21" s="85"/>
      <c r="BU21" s="85"/>
      <c r="BV21" s="85"/>
      <c r="BW21" s="85"/>
      <c r="BX21" s="85"/>
      <c r="BY21" s="85"/>
      <c r="BZ21" s="8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4"/>
      <c r="BM22" s="85"/>
      <c r="BN22" s="85"/>
      <c r="BO22" s="85"/>
      <c r="BP22" s="85"/>
      <c r="BQ22" s="85"/>
      <c r="BR22" s="85"/>
      <c r="BS22" s="85"/>
      <c r="BT22" s="85"/>
      <c r="BU22" s="85"/>
      <c r="BV22" s="85"/>
      <c r="BW22" s="85"/>
      <c r="BX22" s="85"/>
      <c r="BY22" s="85"/>
      <c r="BZ22" s="8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4"/>
      <c r="BM23" s="85"/>
      <c r="BN23" s="85"/>
      <c r="BO23" s="85"/>
      <c r="BP23" s="85"/>
      <c r="BQ23" s="85"/>
      <c r="BR23" s="85"/>
      <c r="BS23" s="85"/>
      <c r="BT23" s="85"/>
      <c r="BU23" s="85"/>
      <c r="BV23" s="85"/>
      <c r="BW23" s="85"/>
      <c r="BX23" s="85"/>
      <c r="BY23" s="85"/>
      <c r="BZ23" s="8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4"/>
      <c r="BM24" s="85"/>
      <c r="BN24" s="85"/>
      <c r="BO24" s="85"/>
      <c r="BP24" s="85"/>
      <c r="BQ24" s="85"/>
      <c r="BR24" s="85"/>
      <c r="BS24" s="85"/>
      <c r="BT24" s="85"/>
      <c r="BU24" s="85"/>
      <c r="BV24" s="85"/>
      <c r="BW24" s="85"/>
      <c r="BX24" s="85"/>
      <c r="BY24" s="85"/>
      <c r="BZ24" s="8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4"/>
      <c r="BM25" s="85"/>
      <c r="BN25" s="85"/>
      <c r="BO25" s="85"/>
      <c r="BP25" s="85"/>
      <c r="BQ25" s="85"/>
      <c r="BR25" s="85"/>
      <c r="BS25" s="85"/>
      <c r="BT25" s="85"/>
      <c r="BU25" s="85"/>
      <c r="BV25" s="85"/>
      <c r="BW25" s="85"/>
      <c r="BX25" s="85"/>
      <c r="BY25" s="85"/>
      <c r="BZ25" s="8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4"/>
      <c r="BM26" s="85"/>
      <c r="BN26" s="85"/>
      <c r="BO26" s="85"/>
      <c r="BP26" s="85"/>
      <c r="BQ26" s="85"/>
      <c r="BR26" s="85"/>
      <c r="BS26" s="85"/>
      <c r="BT26" s="85"/>
      <c r="BU26" s="85"/>
      <c r="BV26" s="85"/>
      <c r="BW26" s="85"/>
      <c r="BX26" s="85"/>
      <c r="BY26" s="85"/>
      <c r="BZ26" s="8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4"/>
      <c r="BM27" s="85"/>
      <c r="BN27" s="85"/>
      <c r="BO27" s="85"/>
      <c r="BP27" s="85"/>
      <c r="BQ27" s="85"/>
      <c r="BR27" s="85"/>
      <c r="BS27" s="85"/>
      <c r="BT27" s="85"/>
      <c r="BU27" s="85"/>
      <c r="BV27" s="85"/>
      <c r="BW27" s="85"/>
      <c r="BX27" s="85"/>
      <c r="BY27" s="85"/>
      <c r="BZ27" s="8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4"/>
      <c r="BM28" s="85"/>
      <c r="BN28" s="85"/>
      <c r="BO28" s="85"/>
      <c r="BP28" s="85"/>
      <c r="BQ28" s="85"/>
      <c r="BR28" s="85"/>
      <c r="BS28" s="85"/>
      <c r="BT28" s="85"/>
      <c r="BU28" s="85"/>
      <c r="BV28" s="85"/>
      <c r="BW28" s="85"/>
      <c r="BX28" s="85"/>
      <c r="BY28" s="85"/>
      <c r="BZ28" s="8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4"/>
      <c r="BM29" s="85"/>
      <c r="BN29" s="85"/>
      <c r="BO29" s="85"/>
      <c r="BP29" s="85"/>
      <c r="BQ29" s="85"/>
      <c r="BR29" s="85"/>
      <c r="BS29" s="85"/>
      <c r="BT29" s="85"/>
      <c r="BU29" s="85"/>
      <c r="BV29" s="85"/>
      <c r="BW29" s="85"/>
      <c r="BX29" s="85"/>
      <c r="BY29" s="85"/>
      <c r="BZ29" s="8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4"/>
      <c r="BM30" s="85"/>
      <c r="BN30" s="85"/>
      <c r="BO30" s="85"/>
      <c r="BP30" s="85"/>
      <c r="BQ30" s="85"/>
      <c r="BR30" s="85"/>
      <c r="BS30" s="85"/>
      <c r="BT30" s="85"/>
      <c r="BU30" s="85"/>
      <c r="BV30" s="85"/>
      <c r="BW30" s="85"/>
      <c r="BX30" s="85"/>
      <c r="BY30" s="85"/>
      <c r="BZ30" s="8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4"/>
      <c r="BM31" s="85"/>
      <c r="BN31" s="85"/>
      <c r="BO31" s="85"/>
      <c r="BP31" s="85"/>
      <c r="BQ31" s="85"/>
      <c r="BR31" s="85"/>
      <c r="BS31" s="85"/>
      <c r="BT31" s="85"/>
      <c r="BU31" s="85"/>
      <c r="BV31" s="85"/>
      <c r="BW31" s="85"/>
      <c r="BX31" s="85"/>
      <c r="BY31" s="85"/>
      <c r="BZ31" s="8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4"/>
      <c r="BM32" s="85"/>
      <c r="BN32" s="85"/>
      <c r="BO32" s="85"/>
      <c r="BP32" s="85"/>
      <c r="BQ32" s="85"/>
      <c r="BR32" s="85"/>
      <c r="BS32" s="85"/>
      <c r="BT32" s="85"/>
      <c r="BU32" s="85"/>
      <c r="BV32" s="85"/>
      <c r="BW32" s="85"/>
      <c r="BX32" s="85"/>
      <c r="BY32" s="85"/>
      <c r="BZ32" s="8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4"/>
      <c r="BM33" s="85"/>
      <c r="BN33" s="85"/>
      <c r="BO33" s="85"/>
      <c r="BP33" s="85"/>
      <c r="BQ33" s="85"/>
      <c r="BR33" s="85"/>
      <c r="BS33" s="85"/>
      <c r="BT33" s="85"/>
      <c r="BU33" s="85"/>
      <c r="BV33" s="85"/>
      <c r="BW33" s="85"/>
      <c r="BX33" s="85"/>
      <c r="BY33" s="85"/>
      <c r="BZ33" s="8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4"/>
      <c r="BM34" s="85"/>
      <c r="BN34" s="85"/>
      <c r="BO34" s="85"/>
      <c r="BP34" s="85"/>
      <c r="BQ34" s="85"/>
      <c r="BR34" s="85"/>
      <c r="BS34" s="85"/>
      <c r="BT34" s="85"/>
      <c r="BU34" s="85"/>
      <c r="BV34" s="85"/>
      <c r="BW34" s="85"/>
      <c r="BX34" s="85"/>
      <c r="BY34" s="85"/>
      <c r="BZ34" s="8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4"/>
      <c r="BM35" s="85"/>
      <c r="BN35" s="85"/>
      <c r="BO35" s="85"/>
      <c r="BP35" s="85"/>
      <c r="BQ35" s="85"/>
      <c r="BR35" s="85"/>
      <c r="BS35" s="85"/>
      <c r="BT35" s="85"/>
      <c r="BU35" s="85"/>
      <c r="BV35" s="85"/>
      <c r="BW35" s="85"/>
      <c r="BX35" s="85"/>
      <c r="BY35" s="85"/>
      <c r="BZ35" s="8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4"/>
      <c r="BM36" s="85"/>
      <c r="BN36" s="85"/>
      <c r="BO36" s="85"/>
      <c r="BP36" s="85"/>
      <c r="BQ36" s="85"/>
      <c r="BR36" s="85"/>
      <c r="BS36" s="85"/>
      <c r="BT36" s="85"/>
      <c r="BU36" s="85"/>
      <c r="BV36" s="85"/>
      <c r="BW36" s="85"/>
      <c r="BX36" s="85"/>
      <c r="BY36" s="85"/>
      <c r="BZ36" s="8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4"/>
      <c r="BM37" s="85"/>
      <c r="BN37" s="85"/>
      <c r="BO37" s="85"/>
      <c r="BP37" s="85"/>
      <c r="BQ37" s="85"/>
      <c r="BR37" s="85"/>
      <c r="BS37" s="85"/>
      <c r="BT37" s="85"/>
      <c r="BU37" s="85"/>
      <c r="BV37" s="85"/>
      <c r="BW37" s="85"/>
      <c r="BX37" s="85"/>
      <c r="BY37" s="85"/>
      <c r="BZ37" s="8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4"/>
      <c r="BM38" s="85"/>
      <c r="BN38" s="85"/>
      <c r="BO38" s="85"/>
      <c r="BP38" s="85"/>
      <c r="BQ38" s="85"/>
      <c r="BR38" s="85"/>
      <c r="BS38" s="85"/>
      <c r="BT38" s="85"/>
      <c r="BU38" s="85"/>
      <c r="BV38" s="85"/>
      <c r="BW38" s="85"/>
      <c r="BX38" s="85"/>
      <c r="BY38" s="85"/>
      <c r="BZ38" s="8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4"/>
      <c r="BM39" s="85"/>
      <c r="BN39" s="85"/>
      <c r="BO39" s="85"/>
      <c r="BP39" s="85"/>
      <c r="BQ39" s="85"/>
      <c r="BR39" s="85"/>
      <c r="BS39" s="85"/>
      <c r="BT39" s="85"/>
      <c r="BU39" s="85"/>
      <c r="BV39" s="85"/>
      <c r="BW39" s="85"/>
      <c r="BX39" s="85"/>
      <c r="BY39" s="85"/>
      <c r="BZ39" s="8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4"/>
      <c r="BM40" s="85"/>
      <c r="BN40" s="85"/>
      <c r="BO40" s="85"/>
      <c r="BP40" s="85"/>
      <c r="BQ40" s="85"/>
      <c r="BR40" s="85"/>
      <c r="BS40" s="85"/>
      <c r="BT40" s="85"/>
      <c r="BU40" s="85"/>
      <c r="BV40" s="85"/>
      <c r="BW40" s="85"/>
      <c r="BX40" s="85"/>
      <c r="BY40" s="85"/>
      <c r="BZ40" s="8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4"/>
      <c r="BM41" s="85"/>
      <c r="BN41" s="85"/>
      <c r="BO41" s="85"/>
      <c r="BP41" s="85"/>
      <c r="BQ41" s="85"/>
      <c r="BR41" s="85"/>
      <c r="BS41" s="85"/>
      <c r="BT41" s="85"/>
      <c r="BU41" s="85"/>
      <c r="BV41" s="85"/>
      <c r="BW41" s="85"/>
      <c r="BX41" s="85"/>
      <c r="BY41" s="85"/>
      <c r="BZ41" s="8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4"/>
      <c r="BM42" s="85"/>
      <c r="BN42" s="85"/>
      <c r="BO42" s="85"/>
      <c r="BP42" s="85"/>
      <c r="BQ42" s="85"/>
      <c r="BR42" s="85"/>
      <c r="BS42" s="85"/>
      <c r="BT42" s="85"/>
      <c r="BU42" s="85"/>
      <c r="BV42" s="85"/>
      <c r="BW42" s="85"/>
      <c r="BX42" s="85"/>
      <c r="BY42" s="85"/>
      <c r="BZ42" s="8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4"/>
      <c r="BM43" s="85"/>
      <c r="BN43" s="85"/>
      <c r="BO43" s="85"/>
      <c r="BP43" s="85"/>
      <c r="BQ43" s="85"/>
      <c r="BR43" s="85"/>
      <c r="BS43" s="85"/>
      <c r="BT43" s="85"/>
      <c r="BU43" s="85"/>
      <c r="BV43" s="85"/>
      <c r="BW43" s="85"/>
      <c r="BX43" s="85"/>
      <c r="BY43" s="85"/>
      <c r="BZ43" s="8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4"/>
      <c r="BM44" s="85"/>
      <c r="BN44" s="85"/>
      <c r="BO44" s="85"/>
      <c r="BP44" s="85"/>
      <c r="BQ44" s="85"/>
      <c r="BR44" s="85"/>
      <c r="BS44" s="85"/>
      <c r="BT44" s="85"/>
      <c r="BU44" s="85"/>
      <c r="BV44" s="85"/>
      <c r="BW44" s="85"/>
      <c r="BX44" s="85"/>
      <c r="BY44" s="85"/>
      <c r="BZ44" s="8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9" t="s">
        <v>26</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111</v>
      </c>
      <c r="BM47" s="85"/>
      <c r="BN47" s="85"/>
      <c r="BO47" s="85"/>
      <c r="BP47" s="85"/>
      <c r="BQ47" s="85"/>
      <c r="BR47" s="85"/>
      <c r="BS47" s="85"/>
      <c r="BT47" s="85"/>
      <c r="BU47" s="85"/>
      <c r="BV47" s="85"/>
      <c r="BW47" s="85"/>
      <c r="BX47" s="85"/>
      <c r="BY47" s="85"/>
      <c r="BZ47" s="8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2">
      <c r="A60" s="2"/>
      <c r="B60" s="66" t="s">
        <v>27</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9" t="s">
        <v>28</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4" t="s">
        <v>112</v>
      </c>
      <c r="BM66" s="85"/>
      <c r="BN66" s="85"/>
      <c r="BO66" s="85"/>
      <c r="BP66" s="85"/>
      <c r="BQ66" s="85"/>
      <c r="BR66" s="85"/>
      <c r="BS66" s="85"/>
      <c r="BT66" s="85"/>
      <c r="BU66" s="85"/>
      <c r="BV66" s="85"/>
      <c r="BW66" s="85"/>
      <c r="BX66" s="85"/>
      <c r="BY66" s="85"/>
      <c r="BZ66" s="8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4"/>
      <c r="BM67" s="85"/>
      <c r="BN67" s="85"/>
      <c r="BO67" s="85"/>
      <c r="BP67" s="85"/>
      <c r="BQ67" s="85"/>
      <c r="BR67" s="85"/>
      <c r="BS67" s="85"/>
      <c r="BT67" s="85"/>
      <c r="BU67" s="85"/>
      <c r="BV67" s="85"/>
      <c r="BW67" s="85"/>
      <c r="BX67" s="85"/>
      <c r="BY67" s="85"/>
      <c r="BZ67" s="8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4"/>
      <c r="BM68" s="85"/>
      <c r="BN68" s="85"/>
      <c r="BO68" s="85"/>
      <c r="BP68" s="85"/>
      <c r="BQ68" s="85"/>
      <c r="BR68" s="85"/>
      <c r="BS68" s="85"/>
      <c r="BT68" s="85"/>
      <c r="BU68" s="85"/>
      <c r="BV68" s="85"/>
      <c r="BW68" s="85"/>
      <c r="BX68" s="85"/>
      <c r="BY68" s="85"/>
      <c r="BZ68" s="8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4"/>
      <c r="BM69" s="85"/>
      <c r="BN69" s="85"/>
      <c r="BO69" s="85"/>
      <c r="BP69" s="85"/>
      <c r="BQ69" s="85"/>
      <c r="BR69" s="85"/>
      <c r="BS69" s="85"/>
      <c r="BT69" s="85"/>
      <c r="BU69" s="85"/>
      <c r="BV69" s="85"/>
      <c r="BW69" s="85"/>
      <c r="BX69" s="85"/>
      <c r="BY69" s="85"/>
      <c r="BZ69" s="8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4"/>
      <c r="BM70" s="85"/>
      <c r="BN70" s="85"/>
      <c r="BO70" s="85"/>
      <c r="BP70" s="85"/>
      <c r="BQ70" s="85"/>
      <c r="BR70" s="85"/>
      <c r="BS70" s="85"/>
      <c r="BT70" s="85"/>
      <c r="BU70" s="85"/>
      <c r="BV70" s="85"/>
      <c r="BW70" s="85"/>
      <c r="BX70" s="85"/>
      <c r="BY70" s="85"/>
      <c r="BZ70" s="8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4"/>
      <c r="BM71" s="85"/>
      <c r="BN71" s="85"/>
      <c r="BO71" s="85"/>
      <c r="BP71" s="85"/>
      <c r="BQ71" s="85"/>
      <c r="BR71" s="85"/>
      <c r="BS71" s="85"/>
      <c r="BT71" s="85"/>
      <c r="BU71" s="85"/>
      <c r="BV71" s="85"/>
      <c r="BW71" s="85"/>
      <c r="BX71" s="85"/>
      <c r="BY71" s="85"/>
      <c r="BZ71" s="8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4"/>
      <c r="BM72" s="85"/>
      <c r="BN72" s="85"/>
      <c r="BO72" s="85"/>
      <c r="BP72" s="85"/>
      <c r="BQ72" s="85"/>
      <c r="BR72" s="85"/>
      <c r="BS72" s="85"/>
      <c r="BT72" s="85"/>
      <c r="BU72" s="85"/>
      <c r="BV72" s="85"/>
      <c r="BW72" s="85"/>
      <c r="BX72" s="85"/>
      <c r="BY72" s="85"/>
      <c r="BZ72" s="8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4"/>
      <c r="BM73" s="85"/>
      <c r="BN73" s="85"/>
      <c r="BO73" s="85"/>
      <c r="BP73" s="85"/>
      <c r="BQ73" s="85"/>
      <c r="BR73" s="85"/>
      <c r="BS73" s="85"/>
      <c r="BT73" s="85"/>
      <c r="BU73" s="85"/>
      <c r="BV73" s="85"/>
      <c r="BW73" s="85"/>
      <c r="BX73" s="85"/>
      <c r="BY73" s="85"/>
      <c r="BZ73" s="8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4"/>
      <c r="BM74" s="85"/>
      <c r="BN74" s="85"/>
      <c r="BO74" s="85"/>
      <c r="BP74" s="85"/>
      <c r="BQ74" s="85"/>
      <c r="BR74" s="85"/>
      <c r="BS74" s="85"/>
      <c r="BT74" s="85"/>
      <c r="BU74" s="85"/>
      <c r="BV74" s="85"/>
      <c r="BW74" s="85"/>
      <c r="BX74" s="85"/>
      <c r="BY74" s="85"/>
      <c r="BZ74" s="8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4"/>
      <c r="BM75" s="85"/>
      <c r="BN75" s="85"/>
      <c r="BO75" s="85"/>
      <c r="BP75" s="85"/>
      <c r="BQ75" s="85"/>
      <c r="BR75" s="85"/>
      <c r="BS75" s="85"/>
      <c r="BT75" s="85"/>
      <c r="BU75" s="85"/>
      <c r="BV75" s="85"/>
      <c r="BW75" s="85"/>
      <c r="BX75" s="85"/>
      <c r="BY75" s="85"/>
      <c r="BZ75" s="8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4"/>
      <c r="BM76" s="85"/>
      <c r="BN76" s="85"/>
      <c r="BO76" s="85"/>
      <c r="BP76" s="85"/>
      <c r="BQ76" s="85"/>
      <c r="BR76" s="85"/>
      <c r="BS76" s="85"/>
      <c r="BT76" s="85"/>
      <c r="BU76" s="85"/>
      <c r="BV76" s="85"/>
      <c r="BW76" s="85"/>
      <c r="BX76" s="85"/>
      <c r="BY76" s="85"/>
      <c r="BZ76" s="8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4"/>
      <c r="BM77" s="85"/>
      <c r="BN77" s="85"/>
      <c r="BO77" s="85"/>
      <c r="BP77" s="85"/>
      <c r="BQ77" s="85"/>
      <c r="BR77" s="85"/>
      <c r="BS77" s="85"/>
      <c r="BT77" s="85"/>
      <c r="BU77" s="85"/>
      <c r="BV77" s="85"/>
      <c r="BW77" s="85"/>
      <c r="BX77" s="85"/>
      <c r="BY77" s="85"/>
      <c r="BZ77" s="8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4"/>
      <c r="BM78" s="85"/>
      <c r="BN78" s="85"/>
      <c r="BO78" s="85"/>
      <c r="BP78" s="85"/>
      <c r="BQ78" s="85"/>
      <c r="BR78" s="85"/>
      <c r="BS78" s="85"/>
      <c r="BT78" s="85"/>
      <c r="BU78" s="85"/>
      <c r="BV78" s="85"/>
      <c r="BW78" s="85"/>
      <c r="BX78" s="85"/>
      <c r="BY78" s="85"/>
      <c r="BZ78" s="8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4"/>
      <c r="BM79" s="85"/>
      <c r="BN79" s="85"/>
      <c r="BO79" s="85"/>
      <c r="BP79" s="85"/>
      <c r="BQ79" s="85"/>
      <c r="BR79" s="85"/>
      <c r="BS79" s="85"/>
      <c r="BT79" s="85"/>
      <c r="BU79" s="85"/>
      <c r="BV79" s="85"/>
      <c r="BW79" s="85"/>
      <c r="BX79" s="85"/>
      <c r="BY79" s="85"/>
      <c r="BZ79" s="8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4"/>
      <c r="BM80" s="85"/>
      <c r="BN80" s="85"/>
      <c r="BO80" s="85"/>
      <c r="BP80" s="85"/>
      <c r="BQ80" s="85"/>
      <c r="BR80" s="85"/>
      <c r="BS80" s="85"/>
      <c r="BT80" s="85"/>
      <c r="BU80" s="85"/>
      <c r="BV80" s="85"/>
      <c r="BW80" s="85"/>
      <c r="BX80" s="85"/>
      <c r="BY80" s="85"/>
      <c r="BZ80" s="8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4"/>
      <c r="BM81" s="85"/>
      <c r="BN81" s="85"/>
      <c r="BO81" s="85"/>
      <c r="BP81" s="85"/>
      <c r="BQ81" s="85"/>
      <c r="BR81" s="85"/>
      <c r="BS81" s="85"/>
      <c r="BT81" s="85"/>
      <c r="BU81" s="85"/>
      <c r="BV81" s="85"/>
      <c r="BW81" s="85"/>
      <c r="BX81" s="85"/>
      <c r="BY81" s="85"/>
      <c r="BZ81" s="8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7"/>
      <c r="BM82" s="88"/>
      <c r="BN82" s="88"/>
      <c r="BO82" s="88"/>
      <c r="BP82" s="88"/>
      <c r="BQ82" s="88"/>
      <c r="BR82" s="88"/>
      <c r="BS82" s="88"/>
      <c r="BT82" s="88"/>
      <c r="BU82" s="88"/>
      <c r="BV82" s="88"/>
      <c r="BW82" s="88"/>
      <c r="BX82" s="88"/>
      <c r="BY82" s="88"/>
      <c r="BZ82" s="89"/>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iXlwFUinirqU+9G30CbOHHGfgNpQ2IeF4tInmrM2atiMGCI6NAHaAKKqjNH+vUJZvobJVo6GJdnevzKONvtvZQ==" saltValue="IRMKILrNvY1525YsnZUO1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7" t="s">
        <v>50</v>
      </c>
      <c r="I3" s="78"/>
      <c r="J3" s="78"/>
      <c r="K3" s="78"/>
      <c r="L3" s="78"/>
      <c r="M3" s="78"/>
      <c r="N3" s="78"/>
      <c r="O3" s="78"/>
      <c r="P3" s="78"/>
      <c r="Q3" s="78"/>
      <c r="R3" s="78"/>
      <c r="S3" s="78"/>
      <c r="T3" s="78"/>
      <c r="U3" s="78"/>
      <c r="V3" s="78"/>
      <c r="W3" s="79"/>
      <c r="X3" s="83" t="s">
        <v>51</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27</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15" t="s">
        <v>52</v>
      </c>
      <c r="B4" s="17"/>
      <c r="C4" s="17"/>
      <c r="D4" s="17"/>
      <c r="E4" s="17"/>
      <c r="F4" s="17"/>
      <c r="G4" s="17"/>
      <c r="H4" s="80"/>
      <c r="I4" s="81"/>
      <c r="J4" s="81"/>
      <c r="K4" s="81"/>
      <c r="L4" s="81"/>
      <c r="M4" s="81"/>
      <c r="N4" s="81"/>
      <c r="O4" s="81"/>
      <c r="P4" s="81"/>
      <c r="Q4" s="81"/>
      <c r="R4" s="81"/>
      <c r="S4" s="81"/>
      <c r="T4" s="81"/>
      <c r="U4" s="81"/>
      <c r="V4" s="81"/>
      <c r="W4" s="82"/>
      <c r="X4" s="76" t="s">
        <v>53</v>
      </c>
      <c r="Y4" s="76"/>
      <c r="Z4" s="76"/>
      <c r="AA4" s="76"/>
      <c r="AB4" s="76"/>
      <c r="AC4" s="76"/>
      <c r="AD4" s="76"/>
      <c r="AE4" s="76"/>
      <c r="AF4" s="76"/>
      <c r="AG4" s="76"/>
      <c r="AH4" s="76"/>
      <c r="AI4" s="76" t="s">
        <v>54</v>
      </c>
      <c r="AJ4" s="76"/>
      <c r="AK4" s="76"/>
      <c r="AL4" s="76"/>
      <c r="AM4" s="76"/>
      <c r="AN4" s="76"/>
      <c r="AO4" s="76"/>
      <c r="AP4" s="76"/>
      <c r="AQ4" s="76"/>
      <c r="AR4" s="76"/>
      <c r="AS4" s="76"/>
      <c r="AT4" s="76" t="s">
        <v>55</v>
      </c>
      <c r="AU4" s="76"/>
      <c r="AV4" s="76"/>
      <c r="AW4" s="76"/>
      <c r="AX4" s="76"/>
      <c r="AY4" s="76"/>
      <c r="AZ4" s="76"/>
      <c r="BA4" s="76"/>
      <c r="BB4" s="76"/>
      <c r="BC4" s="76"/>
      <c r="BD4" s="76"/>
      <c r="BE4" s="76" t="s">
        <v>56</v>
      </c>
      <c r="BF4" s="76"/>
      <c r="BG4" s="76"/>
      <c r="BH4" s="76"/>
      <c r="BI4" s="76"/>
      <c r="BJ4" s="76"/>
      <c r="BK4" s="76"/>
      <c r="BL4" s="76"/>
      <c r="BM4" s="76"/>
      <c r="BN4" s="76"/>
      <c r="BO4" s="76"/>
      <c r="BP4" s="76" t="s">
        <v>57</v>
      </c>
      <c r="BQ4" s="76"/>
      <c r="BR4" s="76"/>
      <c r="BS4" s="76"/>
      <c r="BT4" s="76"/>
      <c r="BU4" s="76"/>
      <c r="BV4" s="76"/>
      <c r="BW4" s="76"/>
      <c r="BX4" s="76"/>
      <c r="BY4" s="76"/>
      <c r="BZ4" s="76"/>
      <c r="CA4" s="76" t="s">
        <v>58</v>
      </c>
      <c r="CB4" s="76"/>
      <c r="CC4" s="76"/>
      <c r="CD4" s="76"/>
      <c r="CE4" s="76"/>
      <c r="CF4" s="76"/>
      <c r="CG4" s="76"/>
      <c r="CH4" s="76"/>
      <c r="CI4" s="76"/>
      <c r="CJ4" s="76"/>
      <c r="CK4" s="76"/>
      <c r="CL4" s="76" t="s">
        <v>59</v>
      </c>
      <c r="CM4" s="76"/>
      <c r="CN4" s="76"/>
      <c r="CO4" s="76"/>
      <c r="CP4" s="76"/>
      <c r="CQ4" s="76"/>
      <c r="CR4" s="76"/>
      <c r="CS4" s="76"/>
      <c r="CT4" s="76"/>
      <c r="CU4" s="76"/>
      <c r="CV4" s="76"/>
      <c r="CW4" s="76" t="s">
        <v>60</v>
      </c>
      <c r="CX4" s="76"/>
      <c r="CY4" s="76"/>
      <c r="CZ4" s="76"/>
      <c r="DA4" s="76"/>
      <c r="DB4" s="76"/>
      <c r="DC4" s="76"/>
      <c r="DD4" s="76"/>
      <c r="DE4" s="76"/>
      <c r="DF4" s="76"/>
      <c r="DG4" s="76"/>
      <c r="DH4" s="76" t="s">
        <v>61</v>
      </c>
      <c r="DI4" s="76"/>
      <c r="DJ4" s="76"/>
      <c r="DK4" s="76"/>
      <c r="DL4" s="76"/>
      <c r="DM4" s="76"/>
      <c r="DN4" s="76"/>
      <c r="DO4" s="76"/>
      <c r="DP4" s="76"/>
      <c r="DQ4" s="76"/>
      <c r="DR4" s="76"/>
      <c r="DS4" s="76" t="s">
        <v>62</v>
      </c>
      <c r="DT4" s="76"/>
      <c r="DU4" s="76"/>
      <c r="DV4" s="76"/>
      <c r="DW4" s="76"/>
      <c r="DX4" s="76"/>
      <c r="DY4" s="76"/>
      <c r="DZ4" s="76"/>
      <c r="EA4" s="76"/>
      <c r="EB4" s="76"/>
      <c r="EC4" s="76"/>
      <c r="ED4" s="76" t="s">
        <v>63</v>
      </c>
      <c r="EE4" s="76"/>
      <c r="EF4" s="76"/>
      <c r="EG4" s="76"/>
      <c r="EH4" s="76"/>
      <c r="EI4" s="76"/>
      <c r="EJ4" s="76"/>
      <c r="EK4" s="76"/>
      <c r="EL4" s="76"/>
      <c r="EM4" s="76"/>
      <c r="EN4" s="76"/>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2022</v>
      </c>
      <c r="C6" s="20">
        <f t="shared" ref="C6:W6" si="3">C7</f>
        <v>272094</v>
      </c>
      <c r="D6" s="20">
        <f t="shared" si="3"/>
        <v>46</v>
      </c>
      <c r="E6" s="20">
        <f t="shared" si="3"/>
        <v>1</v>
      </c>
      <c r="F6" s="20">
        <f t="shared" si="3"/>
        <v>0</v>
      </c>
      <c r="G6" s="20">
        <f t="shared" si="3"/>
        <v>1</v>
      </c>
      <c r="H6" s="20" t="str">
        <f t="shared" si="3"/>
        <v>大阪府　守口市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49.57</v>
      </c>
      <c r="P6" s="21">
        <f t="shared" si="3"/>
        <v>100</v>
      </c>
      <c r="Q6" s="21">
        <f t="shared" si="3"/>
        <v>2572</v>
      </c>
      <c r="R6" s="21">
        <f t="shared" si="3"/>
        <v>142014</v>
      </c>
      <c r="S6" s="21">
        <f t="shared" si="3"/>
        <v>12.71</v>
      </c>
      <c r="T6" s="21">
        <f t="shared" si="3"/>
        <v>11173.41</v>
      </c>
      <c r="U6" s="21">
        <f t="shared" si="3"/>
        <v>141607</v>
      </c>
      <c r="V6" s="21">
        <f t="shared" si="3"/>
        <v>12.71</v>
      </c>
      <c r="W6" s="21">
        <f t="shared" si="3"/>
        <v>11141.38</v>
      </c>
      <c r="X6" s="22">
        <f>IF(X7="",NA(),X7)</f>
        <v>113.25</v>
      </c>
      <c r="Y6" s="22">
        <f t="shared" ref="Y6:AG6" si="4">IF(Y7="",NA(),Y7)</f>
        <v>109.52</v>
      </c>
      <c r="Z6" s="22">
        <f t="shared" si="4"/>
        <v>112.74</v>
      </c>
      <c r="AA6" s="22">
        <f t="shared" si="4"/>
        <v>115.11</v>
      </c>
      <c r="AB6" s="22">
        <f t="shared" si="4"/>
        <v>112.85</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177.51</v>
      </c>
      <c r="AU6" s="22">
        <f t="shared" ref="AU6:BC6" si="6">IF(AU7="",NA(),AU7)</f>
        <v>168.73</v>
      </c>
      <c r="AV6" s="22">
        <f t="shared" si="6"/>
        <v>169.17</v>
      </c>
      <c r="AW6" s="22">
        <f t="shared" si="6"/>
        <v>187.4</v>
      </c>
      <c r="AX6" s="22">
        <f t="shared" si="6"/>
        <v>198.91</v>
      </c>
      <c r="AY6" s="22">
        <f t="shared" si="6"/>
        <v>335.6</v>
      </c>
      <c r="AZ6" s="22">
        <f t="shared" si="6"/>
        <v>358.91</v>
      </c>
      <c r="BA6" s="22">
        <f t="shared" si="6"/>
        <v>360.96</v>
      </c>
      <c r="BB6" s="22">
        <f t="shared" si="6"/>
        <v>351.29</v>
      </c>
      <c r="BC6" s="22">
        <f t="shared" si="6"/>
        <v>364.24</v>
      </c>
      <c r="BD6" s="21" t="str">
        <f>IF(BD7="","",IF(BD7="-","【-】","【"&amp;SUBSTITUTE(TEXT(BD7,"#,##0.00"),"-","△")&amp;"】"))</f>
        <v>【252.29】</v>
      </c>
      <c r="BE6" s="22">
        <f>IF(BE7="",NA(),BE7)</f>
        <v>466.83</v>
      </c>
      <c r="BF6" s="22">
        <f t="shared" ref="BF6:BN6" si="7">IF(BF7="",NA(),BF7)</f>
        <v>455.91</v>
      </c>
      <c r="BG6" s="22">
        <f t="shared" si="7"/>
        <v>450.22</v>
      </c>
      <c r="BH6" s="22">
        <f t="shared" si="7"/>
        <v>442.49</v>
      </c>
      <c r="BI6" s="22">
        <f t="shared" si="7"/>
        <v>452.23</v>
      </c>
      <c r="BJ6" s="22">
        <f t="shared" si="7"/>
        <v>258.26</v>
      </c>
      <c r="BK6" s="22">
        <f t="shared" si="7"/>
        <v>247.27</v>
      </c>
      <c r="BL6" s="22">
        <f t="shared" si="7"/>
        <v>239.18</v>
      </c>
      <c r="BM6" s="22">
        <f t="shared" si="7"/>
        <v>236.29</v>
      </c>
      <c r="BN6" s="22">
        <f t="shared" si="7"/>
        <v>238.77</v>
      </c>
      <c r="BO6" s="21" t="str">
        <f>IF(BO7="","",IF(BO7="-","【-】","【"&amp;SUBSTITUTE(TEXT(BO7,"#,##0.00"),"-","△")&amp;"】"))</f>
        <v>【268.07】</v>
      </c>
      <c r="BP6" s="22">
        <f>IF(BP7="",NA(),BP7)</f>
        <v>104.74</v>
      </c>
      <c r="BQ6" s="22">
        <f t="shared" ref="BQ6:BY6" si="8">IF(BQ7="",NA(),BQ7)</f>
        <v>102.4</v>
      </c>
      <c r="BR6" s="22">
        <f t="shared" si="8"/>
        <v>105.84</v>
      </c>
      <c r="BS6" s="22">
        <f t="shared" si="8"/>
        <v>108.63</v>
      </c>
      <c r="BT6" s="22">
        <f t="shared" si="8"/>
        <v>107.18</v>
      </c>
      <c r="BU6" s="22">
        <f t="shared" si="8"/>
        <v>106.07</v>
      </c>
      <c r="BV6" s="22">
        <f t="shared" si="8"/>
        <v>105.34</v>
      </c>
      <c r="BW6" s="22">
        <f t="shared" si="8"/>
        <v>101.89</v>
      </c>
      <c r="BX6" s="22">
        <f t="shared" si="8"/>
        <v>104.33</v>
      </c>
      <c r="BY6" s="22">
        <f t="shared" si="8"/>
        <v>98.85</v>
      </c>
      <c r="BZ6" s="21" t="str">
        <f>IF(BZ7="","",IF(BZ7="-","【-】","【"&amp;SUBSTITUTE(TEXT(BZ7,"#,##0.00"),"-","△")&amp;"】"))</f>
        <v>【97.47】</v>
      </c>
      <c r="CA6" s="22">
        <f>IF(CA7="",NA(),CA7)</f>
        <v>147.44</v>
      </c>
      <c r="CB6" s="22">
        <f t="shared" ref="CB6:CJ6" si="9">IF(CB7="",NA(),CB7)</f>
        <v>150.47</v>
      </c>
      <c r="CC6" s="22">
        <f t="shared" si="9"/>
        <v>142.43</v>
      </c>
      <c r="CD6" s="22">
        <f t="shared" si="9"/>
        <v>138.9</v>
      </c>
      <c r="CE6" s="22">
        <f t="shared" si="9"/>
        <v>140.61000000000001</v>
      </c>
      <c r="CF6" s="22">
        <f t="shared" si="9"/>
        <v>159.22</v>
      </c>
      <c r="CG6" s="22">
        <f t="shared" si="9"/>
        <v>159.6</v>
      </c>
      <c r="CH6" s="22">
        <f t="shared" si="9"/>
        <v>156.32</v>
      </c>
      <c r="CI6" s="22">
        <f t="shared" si="9"/>
        <v>157.4</v>
      </c>
      <c r="CJ6" s="22">
        <f t="shared" si="9"/>
        <v>162.61000000000001</v>
      </c>
      <c r="CK6" s="21" t="str">
        <f>IF(CK7="","",IF(CK7="-","【-】","【"&amp;SUBSTITUTE(TEXT(CK7,"#,##0.00"),"-","△")&amp;"】"))</f>
        <v>【174.75】</v>
      </c>
      <c r="CL6" s="22">
        <f>IF(CL7="",NA(),CL7)</f>
        <v>70.150000000000006</v>
      </c>
      <c r="CM6" s="22">
        <f t="shared" ref="CM6:CU6" si="10">IF(CM7="",NA(),CM7)</f>
        <v>70.03</v>
      </c>
      <c r="CN6" s="22">
        <f t="shared" si="10"/>
        <v>70.13</v>
      </c>
      <c r="CO6" s="22">
        <f t="shared" si="10"/>
        <v>67.84</v>
      </c>
      <c r="CP6" s="22">
        <f t="shared" si="10"/>
        <v>65.569999999999993</v>
      </c>
      <c r="CQ6" s="22">
        <f t="shared" si="10"/>
        <v>62.83</v>
      </c>
      <c r="CR6" s="22">
        <f t="shared" si="10"/>
        <v>62.05</v>
      </c>
      <c r="CS6" s="22">
        <f t="shared" si="10"/>
        <v>63.23</v>
      </c>
      <c r="CT6" s="22">
        <f t="shared" si="10"/>
        <v>62.59</v>
      </c>
      <c r="CU6" s="22">
        <f t="shared" si="10"/>
        <v>61.81</v>
      </c>
      <c r="CV6" s="21" t="str">
        <f>IF(CV7="","",IF(CV7="-","【-】","【"&amp;SUBSTITUTE(TEXT(CV7,"#,##0.00"),"-","△")&amp;"】"))</f>
        <v>【59.97】</v>
      </c>
      <c r="CW6" s="22">
        <f>IF(CW7="",NA(),CW7)</f>
        <v>92.05</v>
      </c>
      <c r="CX6" s="22">
        <f t="shared" ref="CX6:DF6" si="11">IF(CX7="",NA(),CX7)</f>
        <v>91.76</v>
      </c>
      <c r="CY6" s="22">
        <f t="shared" si="11"/>
        <v>92.4</v>
      </c>
      <c r="CZ6" s="22">
        <f t="shared" si="11"/>
        <v>94.18</v>
      </c>
      <c r="DA6" s="22">
        <f t="shared" si="11"/>
        <v>94.8</v>
      </c>
      <c r="DB6" s="22">
        <f t="shared" si="11"/>
        <v>88.86</v>
      </c>
      <c r="DC6" s="22">
        <f t="shared" si="11"/>
        <v>89.11</v>
      </c>
      <c r="DD6" s="22">
        <f t="shared" si="11"/>
        <v>89.35</v>
      </c>
      <c r="DE6" s="22">
        <f t="shared" si="11"/>
        <v>89.7</v>
      </c>
      <c r="DF6" s="22">
        <f t="shared" si="11"/>
        <v>89.24</v>
      </c>
      <c r="DG6" s="21" t="str">
        <f>IF(DG7="","",IF(DG7="-","【-】","【"&amp;SUBSTITUTE(TEXT(DG7,"#,##0.00"),"-","△")&amp;"】"))</f>
        <v>【89.76】</v>
      </c>
      <c r="DH6" s="22">
        <f>IF(DH7="",NA(),DH7)</f>
        <v>53.95</v>
      </c>
      <c r="DI6" s="22">
        <f t="shared" ref="DI6:DQ6" si="12">IF(DI7="",NA(),DI7)</f>
        <v>55.2</v>
      </c>
      <c r="DJ6" s="22">
        <f t="shared" si="12"/>
        <v>56.14</v>
      </c>
      <c r="DK6" s="22">
        <f t="shared" si="12"/>
        <v>56.9</v>
      </c>
      <c r="DL6" s="22">
        <f t="shared" si="12"/>
        <v>57.35</v>
      </c>
      <c r="DM6" s="22">
        <f t="shared" si="12"/>
        <v>47.89</v>
      </c>
      <c r="DN6" s="22">
        <f t="shared" si="12"/>
        <v>48.69</v>
      </c>
      <c r="DO6" s="22">
        <f t="shared" si="12"/>
        <v>49.62</v>
      </c>
      <c r="DP6" s="22">
        <f t="shared" si="12"/>
        <v>50.5</v>
      </c>
      <c r="DQ6" s="22">
        <f t="shared" si="12"/>
        <v>51.28</v>
      </c>
      <c r="DR6" s="21" t="str">
        <f>IF(DR7="","",IF(DR7="-","【-】","【"&amp;SUBSTITUTE(TEXT(DR7,"#,##0.00"),"-","△")&amp;"】"))</f>
        <v>【51.51】</v>
      </c>
      <c r="DS6" s="22">
        <f>IF(DS7="",NA(),DS7)</f>
        <v>39</v>
      </c>
      <c r="DT6" s="22">
        <f t="shared" ref="DT6:EB6" si="13">IF(DT7="",NA(),DT7)</f>
        <v>41.1</v>
      </c>
      <c r="DU6" s="22">
        <f t="shared" si="13"/>
        <v>43.35</v>
      </c>
      <c r="DV6" s="22">
        <f t="shared" si="13"/>
        <v>44.35</v>
      </c>
      <c r="DW6" s="22">
        <f t="shared" si="13"/>
        <v>44.69</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1.1000000000000001</v>
      </c>
      <c r="EE6" s="22">
        <f t="shared" ref="EE6:EM6" si="14">IF(EE7="",NA(),EE7)</f>
        <v>1.02</v>
      </c>
      <c r="EF6" s="22">
        <f t="shared" si="14"/>
        <v>1.04</v>
      </c>
      <c r="EG6" s="22">
        <f t="shared" si="14"/>
        <v>1.1299999999999999</v>
      </c>
      <c r="EH6" s="22">
        <f t="shared" si="14"/>
        <v>1.27</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2">
      <c r="A7" s="15"/>
      <c r="B7" s="24">
        <v>2022</v>
      </c>
      <c r="C7" s="24">
        <v>272094</v>
      </c>
      <c r="D7" s="24">
        <v>46</v>
      </c>
      <c r="E7" s="24">
        <v>1</v>
      </c>
      <c r="F7" s="24">
        <v>0</v>
      </c>
      <c r="G7" s="24">
        <v>1</v>
      </c>
      <c r="H7" s="24" t="s">
        <v>92</v>
      </c>
      <c r="I7" s="24" t="s">
        <v>93</v>
      </c>
      <c r="J7" s="24" t="s">
        <v>94</v>
      </c>
      <c r="K7" s="24" t="s">
        <v>95</v>
      </c>
      <c r="L7" s="24" t="s">
        <v>96</v>
      </c>
      <c r="M7" s="24" t="s">
        <v>97</v>
      </c>
      <c r="N7" s="25" t="s">
        <v>98</v>
      </c>
      <c r="O7" s="25">
        <v>49.57</v>
      </c>
      <c r="P7" s="25">
        <v>100</v>
      </c>
      <c r="Q7" s="25">
        <v>2572</v>
      </c>
      <c r="R7" s="25">
        <v>142014</v>
      </c>
      <c r="S7" s="25">
        <v>12.71</v>
      </c>
      <c r="T7" s="25">
        <v>11173.41</v>
      </c>
      <c r="U7" s="25">
        <v>141607</v>
      </c>
      <c r="V7" s="25">
        <v>12.71</v>
      </c>
      <c r="W7" s="25">
        <v>11141.38</v>
      </c>
      <c r="X7" s="25">
        <v>113.25</v>
      </c>
      <c r="Y7" s="25">
        <v>109.52</v>
      </c>
      <c r="Z7" s="25">
        <v>112.74</v>
      </c>
      <c r="AA7" s="25">
        <v>115.11</v>
      </c>
      <c r="AB7" s="25">
        <v>112.85</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177.51</v>
      </c>
      <c r="AU7" s="25">
        <v>168.73</v>
      </c>
      <c r="AV7" s="25">
        <v>169.17</v>
      </c>
      <c r="AW7" s="25">
        <v>187.4</v>
      </c>
      <c r="AX7" s="25">
        <v>198.91</v>
      </c>
      <c r="AY7" s="25">
        <v>335.6</v>
      </c>
      <c r="AZ7" s="25">
        <v>358.91</v>
      </c>
      <c r="BA7" s="25">
        <v>360.96</v>
      </c>
      <c r="BB7" s="25">
        <v>351.29</v>
      </c>
      <c r="BC7" s="25">
        <v>364.24</v>
      </c>
      <c r="BD7" s="25">
        <v>252.29</v>
      </c>
      <c r="BE7" s="25">
        <v>466.83</v>
      </c>
      <c r="BF7" s="25">
        <v>455.91</v>
      </c>
      <c r="BG7" s="25">
        <v>450.22</v>
      </c>
      <c r="BH7" s="25">
        <v>442.49</v>
      </c>
      <c r="BI7" s="25">
        <v>452.23</v>
      </c>
      <c r="BJ7" s="25">
        <v>258.26</v>
      </c>
      <c r="BK7" s="25">
        <v>247.27</v>
      </c>
      <c r="BL7" s="25">
        <v>239.18</v>
      </c>
      <c r="BM7" s="25">
        <v>236.29</v>
      </c>
      <c r="BN7" s="25">
        <v>238.77</v>
      </c>
      <c r="BO7" s="25">
        <v>268.07</v>
      </c>
      <c r="BP7" s="25">
        <v>104.74</v>
      </c>
      <c r="BQ7" s="25">
        <v>102.4</v>
      </c>
      <c r="BR7" s="25">
        <v>105.84</v>
      </c>
      <c r="BS7" s="25">
        <v>108.63</v>
      </c>
      <c r="BT7" s="25">
        <v>107.18</v>
      </c>
      <c r="BU7" s="25">
        <v>106.07</v>
      </c>
      <c r="BV7" s="25">
        <v>105.34</v>
      </c>
      <c r="BW7" s="25">
        <v>101.89</v>
      </c>
      <c r="BX7" s="25">
        <v>104.33</v>
      </c>
      <c r="BY7" s="25">
        <v>98.85</v>
      </c>
      <c r="BZ7" s="25">
        <v>97.47</v>
      </c>
      <c r="CA7" s="25">
        <v>147.44</v>
      </c>
      <c r="CB7" s="25">
        <v>150.47</v>
      </c>
      <c r="CC7" s="25">
        <v>142.43</v>
      </c>
      <c r="CD7" s="25">
        <v>138.9</v>
      </c>
      <c r="CE7" s="25">
        <v>140.61000000000001</v>
      </c>
      <c r="CF7" s="25">
        <v>159.22</v>
      </c>
      <c r="CG7" s="25">
        <v>159.6</v>
      </c>
      <c r="CH7" s="25">
        <v>156.32</v>
      </c>
      <c r="CI7" s="25">
        <v>157.4</v>
      </c>
      <c r="CJ7" s="25">
        <v>162.61000000000001</v>
      </c>
      <c r="CK7" s="25">
        <v>174.75</v>
      </c>
      <c r="CL7" s="25">
        <v>70.150000000000006</v>
      </c>
      <c r="CM7" s="25">
        <v>70.03</v>
      </c>
      <c r="CN7" s="25">
        <v>70.13</v>
      </c>
      <c r="CO7" s="25">
        <v>67.84</v>
      </c>
      <c r="CP7" s="25">
        <v>65.569999999999993</v>
      </c>
      <c r="CQ7" s="25">
        <v>62.83</v>
      </c>
      <c r="CR7" s="25">
        <v>62.05</v>
      </c>
      <c r="CS7" s="25">
        <v>63.23</v>
      </c>
      <c r="CT7" s="25">
        <v>62.59</v>
      </c>
      <c r="CU7" s="25">
        <v>61.81</v>
      </c>
      <c r="CV7" s="25">
        <v>59.97</v>
      </c>
      <c r="CW7" s="25">
        <v>92.05</v>
      </c>
      <c r="CX7" s="25">
        <v>91.76</v>
      </c>
      <c r="CY7" s="25">
        <v>92.4</v>
      </c>
      <c r="CZ7" s="25">
        <v>94.18</v>
      </c>
      <c r="DA7" s="25">
        <v>94.8</v>
      </c>
      <c r="DB7" s="25">
        <v>88.86</v>
      </c>
      <c r="DC7" s="25">
        <v>89.11</v>
      </c>
      <c r="DD7" s="25">
        <v>89.35</v>
      </c>
      <c r="DE7" s="25">
        <v>89.7</v>
      </c>
      <c r="DF7" s="25">
        <v>89.24</v>
      </c>
      <c r="DG7" s="25">
        <v>89.76</v>
      </c>
      <c r="DH7" s="25">
        <v>53.95</v>
      </c>
      <c r="DI7" s="25">
        <v>55.2</v>
      </c>
      <c r="DJ7" s="25">
        <v>56.14</v>
      </c>
      <c r="DK7" s="25">
        <v>56.9</v>
      </c>
      <c r="DL7" s="25">
        <v>57.35</v>
      </c>
      <c r="DM7" s="25">
        <v>47.89</v>
      </c>
      <c r="DN7" s="25">
        <v>48.69</v>
      </c>
      <c r="DO7" s="25">
        <v>49.62</v>
      </c>
      <c r="DP7" s="25">
        <v>50.5</v>
      </c>
      <c r="DQ7" s="25">
        <v>51.28</v>
      </c>
      <c r="DR7" s="25">
        <v>51.51</v>
      </c>
      <c r="DS7" s="25">
        <v>39</v>
      </c>
      <c r="DT7" s="25">
        <v>41.1</v>
      </c>
      <c r="DU7" s="25">
        <v>43.35</v>
      </c>
      <c r="DV7" s="25">
        <v>44.35</v>
      </c>
      <c r="DW7" s="25">
        <v>44.69</v>
      </c>
      <c r="DX7" s="25">
        <v>16.899999999999999</v>
      </c>
      <c r="DY7" s="25">
        <v>18.260000000000002</v>
      </c>
      <c r="DZ7" s="25">
        <v>19.510000000000002</v>
      </c>
      <c r="EA7" s="25">
        <v>21.19</v>
      </c>
      <c r="EB7" s="25">
        <v>22.64</v>
      </c>
      <c r="EC7" s="25">
        <v>23.75</v>
      </c>
      <c r="ED7" s="25">
        <v>1.1000000000000001</v>
      </c>
      <c r="EE7" s="25">
        <v>1.02</v>
      </c>
      <c r="EF7" s="25">
        <v>1.04</v>
      </c>
      <c r="EG7" s="25">
        <v>1.1299999999999999</v>
      </c>
      <c r="EH7" s="25">
        <v>1.27</v>
      </c>
      <c r="EI7" s="25">
        <v>0.72</v>
      </c>
      <c r="EJ7" s="25">
        <v>0.66</v>
      </c>
      <c r="EK7" s="25">
        <v>0.67</v>
      </c>
      <c r="EL7" s="25">
        <v>0.62</v>
      </c>
      <c r="EM7" s="25">
        <v>0.6</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104</v>
      </c>
    </row>
    <row r="12" spans="1:144" x14ac:dyDescent="0.2">
      <c r="B12">
        <v>1</v>
      </c>
      <c r="C12">
        <v>1</v>
      </c>
      <c r="D12">
        <v>2</v>
      </c>
      <c r="E12">
        <v>3</v>
      </c>
      <c r="F12">
        <v>4</v>
      </c>
      <c r="G12" t="s">
        <v>105</v>
      </c>
    </row>
    <row r="13" spans="1:144" x14ac:dyDescent="0.2">
      <c r="B13" t="s">
        <v>106</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大浦　郁実</cp:lastModifiedBy>
  <cp:lastPrinted>2024-02-14T04:17:44Z</cp:lastPrinted>
  <dcterms:created xsi:type="dcterms:W3CDTF">2023-12-05T00:57:04Z</dcterms:created>
  <dcterms:modified xsi:type="dcterms:W3CDTF">2024-02-15T07:44:57Z</dcterms:modified>
  <cp:category/>
</cp:coreProperties>
</file>