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Z:\■経理担当業務集約\け　経営比較分析表\R1決算(R2年度作成)\回答\"/>
    </mc:Choice>
  </mc:AlternateContent>
  <xr:revisionPtr revIDLastSave="0" documentId="8_{D2B4F039-F392-426D-B9C0-34478A9A5D22}" xr6:coauthVersionLast="36" xr6:coauthVersionMax="36" xr10:uidLastSave="{00000000-0000-0000-0000-000000000000}"/>
  <workbookProtection workbookAlgorithmName="SHA-512" workbookHashValue="rXlir4jRAtX8T7l2rn76xIAlbn42hb8LjrJXMiHwVxRMasoNDirzarrvRIKhk2QL+o0TX/gSADwpwLM7+lpg6w==" workbookSaltValue="wlQe16X8BuyGaIJ9d4TS7A==" workbookSpinCount="100000" lockStructure="1"/>
  <bookViews>
    <workbookView xWindow="-120" yWindow="-120" windowWidth="19440" windowHeight="150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B10" i="4" s="1"/>
  <c r="M6" i="5"/>
  <c r="AD8" i="4" s="1"/>
  <c r="L6" i="5"/>
  <c r="K6" i="5"/>
  <c r="P8" i="4" s="1"/>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H85" i="4"/>
  <c r="E85" i="4"/>
  <c r="BB10" i="4"/>
  <c r="AT10" i="4"/>
  <c r="AL10" i="4"/>
  <c r="W10" i="4"/>
  <c r="I10" i="4"/>
  <c r="BB8" i="4"/>
  <c r="AL8" i="4"/>
  <c r="W8" i="4"/>
  <c r="I8"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<sst xmlns="http://schemas.openxmlformats.org/spreadsheetml/2006/main" count="228" uniqueCount="112">
  <si>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</si>
  <si>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</si>
  <si>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</si>
  <si>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</si>
  <si>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</si>
  <si>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</si>
  <si>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</si>
  <si>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</si>
  <si>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</si>
  <si>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</si>
  <si>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</si>
  <si>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</si>
  <si>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</si>
  <si>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</si>
  <si>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</si>
  <si>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</si>
  <si>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</si>
  <si>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</si>
  <si>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</si>
  <si>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</si>
  <si>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</si>
  <si>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</si>
  <si>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</si>
  <si>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</si>
  <si>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</si>
  <si>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</si>
  <si>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</si>
  <si>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</si>
  <si>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</si>
  <si>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</si>
  <si>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</si>
  <si>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</si>
  <si>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</si>
  <si>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</si>
  <si>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</si>
  <si>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</si>
  <si>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</si>
  <si>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</si>
  <si>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</si>
  <si>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</si>
  <si>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</si>
  <si>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</si>
  <si>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</si>
  <si>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</si>
  <si>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</si>
  <si>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</si>
  <si>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</si>
  <si>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</si>
  <si>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</si>
  <si>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</si>
  <si>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</si>
  <si>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</si>
  <si>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</si>
  <si>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</si>
  <si>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</si>
  <si>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</si>
  <si>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</si>
  <si>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</si>
  <si>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</si>
  <si>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</si>
  <si>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</si>
  <si>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</si>
  <si>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</si>
  <si>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</si>
  <si>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</si>
  <si>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</si>
  <si>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</si>
  <si>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</si>
  <si>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</si>
  <si>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</si>
  <si>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</si>
  <si>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</si>
  <si>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</si>
  <si>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</si>
  <si>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</si>
  <si>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</si>
  <si>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</si>
  <si>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</si>
  <si>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</si>
  <si>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</si>
  <si>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</si>
  <si>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</si>
  <si>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</si>
  <si>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</si>
  <si>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</si>
  <si>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</si>
  <si>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</si>
  <si>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</si>
  <si>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</si>
  <si>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</si>
  <si>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</si>
  <si>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</si>
  <si>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守口市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</si>
  <si>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</si>
  <si>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</si>
  <si>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</si>
  <si>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</si>
  <si>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</si>
  <si>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</si>
  <si>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</si>
  <si>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</si>
  <si>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</si>
  <si>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</si>
  <si>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</si>
  <si>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</si>
  <si>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</si>
  <si>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</si>
  <si>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</si>
  <si>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</si>
  <si>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は黒字ですが、旧取水施設撤去工事費により特別損失が増加したため、令和元年度は純損失を計上しています。この純損失は短期的なもので、次年度以降は回復する見込みですが、中長期的には、給水収益が減少の一途をたどる中で、水道施設の更新事業を実施していく必要があり、今後の事業経営は厳しい状況となることが予測されます。
　そこで、本市では、大阪市の庭窪浄水場を共同化する計画をベースとした経営戦略を令和元年度に策定しました。これにより、40年間の浄水施設の更新事業費を大幅に縮減できる見込みです。また、老朽管路の更新事業については、令和10年度までに基幹管路の耐震化率を50％以上とすることを目標に、年間の施工距離をさらに延長する予定です。
　なお、経営戦略の計画期間(令和元年度から10年度まで)における試算では、水道料金の改定を実施することなく経営を維持できる見込みです。</t>
    <rPh sb="1" eb="5">
      <t>ケイジョウシュウシ</t>
    </rPh>
    <rPh sb="6" eb="8">
      <t>クロジ</t>
    </rPh>
    <rPh sb="12" eb="15">
      <t>キュウシュスイ</t>
    </rPh>
    <rPh sb="15" eb="17">
      <t>シセツ</t>
    </rPh>
    <rPh sb="17" eb="19">
      <t>テッキョ</t>
    </rPh>
    <rPh sb="19" eb="21">
      <t>コウジ</t>
    </rPh>
    <rPh sb="21" eb="22">
      <t>ヒ</t>
    </rPh>
    <rPh sb="25" eb="27">
      <t>トクベツ</t>
    </rPh>
    <rPh sb="27" eb="29">
      <t>ソンシツ</t>
    </rPh>
    <rPh sb="30" eb="32">
      <t>ゾウカ</t>
    </rPh>
    <rPh sb="37" eb="39">
      <t>レイワ</t>
    </rPh>
    <rPh sb="39" eb="41">
      <t>ガンネン</t>
    </rPh>
    <rPh sb="41" eb="42">
      <t>ド</t>
    </rPh>
    <rPh sb="43" eb="44">
      <t>ジュン</t>
    </rPh>
    <rPh sb="44" eb="46">
      <t>ソンシツ</t>
    </rPh>
    <rPh sb="47" eb="49">
      <t>ケイジョウ</t>
    </rPh>
    <rPh sb="57" eb="58">
      <t>ジュン</t>
    </rPh>
    <rPh sb="58" eb="60">
      <t>ソンシツ</t>
    </rPh>
    <rPh sb="61" eb="64">
      <t>タンキテキ</t>
    </rPh>
    <rPh sb="69" eb="72">
      <t>ジネンド</t>
    </rPh>
    <rPh sb="72" eb="74">
      <t>イコウ</t>
    </rPh>
    <rPh sb="75" eb="77">
      <t>カイフク</t>
    </rPh>
    <rPh sb="79" eb="81">
      <t>ミコ</t>
    </rPh>
    <rPh sb="86" eb="87">
      <t>ナカ</t>
    </rPh>
    <rPh sb="117" eb="119">
      <t>ジギョウ</t>
    </rPh>
    <rPh sb="120" eb="122">
      <t>ジッシ</t>
    </rPh>
    <rPh sb="126" eb="128">
      <t>ヒツヨウ</t>
    </rPh>
    <rPh sb="151" eb="153">
      <t>ヨソク</t>
    </rPh>
    <rPh sb="164" eb="166">
      <t>ホンシ</t>
    </rPh>
    <rPh sb="169" eb="172">
      <t>オオサカシ</t>
    </rPh>
    <rPh sb="173" eb="175">
      <t>ニワクボ</t>
    </rPh>
    <rPh sb="175" eb="178">
      <t>ジョウスイジョウ</t>
    </rPh>
    <rPh sb="179" eb="182">
      <t>キョウドウカ</t>
    </rPh>
    <rPh sb="184" eb="186">
      <t>ケイカク</t>
    </rPh>
    <rPh sb="193" eb="197">
      <t>ケイエイセンリャク</t>
    </rPh>
    <rPh sb="198" eb="203">
      <t>レイワガンネンド</t>
    </rPh>
    <rPh sb="204" eb="206">
      <t>サクテイ</t>
    </rPh>
    <rPh sb="219" eb="221">
      <t>ネンカン</t>
    </rPh>
    <rPh sb="222" eb="224">
      <t>ジョウスイ</t>
    </rPh>
    <rPh sb="224" eb="226">
      <t>シセツ</t>
    </rPh>
    <rPh sb="227" eb="229">
      <t>コウシン</t>
    </rPh>
    <rPh sb="229" eb="231">
      <t>ジギョウ</t>
    </rPh>
    <rPh sb="231" eb="232">
      <t>ヒ</t>
    </rPh>
    <rPh sb="233" eb="235">
      <t>オオハバ</t>
    </rPh>
    <rPh sb="236" eb="238">
      <t>シュクゲン</t>
    </rPh>
    <rPh sb="241" eb="243">
      <t>ミコ</t>
    </rPh>
    <rPh sb="250" eb="252">
      <t>ロウキュウ</t>
    </rPh>
    <rPh sb="252" eb="254">
      <t>カンロ</t>
    </rPh>
    <rPh sb="255" eb="257">
      <t>コウシン</t>
    </rPh>
    <rPh sb="257" eb="259">
      <t>ジギョウ</t>
    </rPh>
    <rPh sb="265" eb="267">
      <t>レイワ</t>
    </rPh>
    <rPh sb="269" eb="271">
      <t>ネンド</t>
    </rPh>
    <rPh sb="274" eb="276">
      <t>キカン</t>
    </rPh>
    <rPh sb="276" eb="278">
      <t>カンロ</t>
    </rPh>
    <rPh sb="279" eb="282">
      <t>タイシンカ</t>
    </rPh>
    <rPh sb="282" eb="283">
      <t>リツ</t>
    </rPh>
    <rPh sb="287" eb="289">
      <t>イジョウ</t>
    </rPh>
    <rPh sb="295" eb="297">
      <t>モクヒョウ</t>
    </rPh>
    <rPh sb="299" eb="301">
      <t>ネンカン</t>
    </rPh>
    <rPh sb="302" eb="304">
      <t>セコウ</t>
    </rPh>
    <rPh sb="304" eb="306">
      <t>キョリ</t>
    </rPh>
    <rPh sb="310" eb="312">
      <t>エンチョウ</t>
    </rPh>
    <rPh sb="314" eb="316">
      <t>ヨテイ</t>
    </rPh>
    <rPh sb="324" eb="328">
      <t>ケイエイセンリャク</t>
    </rPh>
    <rPh sb="329" eb="331">
      <t>ケイカク</t>
    </rPh>
    <rPh sb="331" eb="333">
      <t>キカン</t>
    </rPh>
    <rPh sb="334" eb="339">
      <t>レイワガンネンド</t>
    </rPh>
    <rPh sb="343" eb="345">
      <t>ネンド</t>
    </rPh>
    <rPh sb="352" eb="354">
      <t>シサン</t>
    </rPh>
    <rPh sb="357" eb="359">
      <t>スイドウ</t>
    </rPh>
    <rPh sb="359" eb="361">
      <t>リョウキン</t>
    </rPh>
    <rPh sb="362" eb="364">
      <t>カイテイ</t>
    </rPh>
    <rPh sb="365" eb="367">
      <t>ジッシ</t>
    </rPh>
    <rPh sb="373" eb="375">
      <t>ケイエイ</t>
    </rPh>
    <rPh sb="376" eb="378">
      <t>イジ</t>
    </rPh>
    <rPh sb="381" eb="383">
      <t>ミコ</t>
    </rPh>
    <phoneticPr fontId="4"/>
  </si>
  <si>
    <t>　本市は早期(府内で3番目)に配水管を布設し給水を開始したことから、②管路経年化率は類似団体平均値に比べて高くなっています。特に、昭和51年度から55年度にかけて毎年約10kmの配水管を布設しており、これらが順次法定耐用年数を経過しているため、数値は上昇傾向にあります。
　これに対して、本市では、老朽管路の更新事業を主要施策として位置付け、年間施工距離3km以上の更新を計画的に実施しており、③管路更新率は類似団体平均値より高い値となっています。
　また、浄水施設についても更新時期が到来しているものが増加していることから、①有形固定資産減価償却率も僅かに上昇しています。</t>
    <rPh sb="171" eb="173">
      <t>ネンカン</t>
    </rPh>
    <rPh sb="173" eb="175">
      <t>セコウ</t>
    </rPh>
    <rPh sb="175" eb="177">
      <t>キョリ</t>
    </rPh>
    <phoneticPr fontId="4"/>
  </si>
  <si>
    <t>　①経常収支は毎年度黒字を計上しており、②累積欠損金も発生しておらず、現在の経営状況は良好といえます。さらに、③流動比率は100％以上を維持しており、短期的な資金状況も良好といえます。
　支払利息の抑制(据置期間を設定しないことによるもの)等により費用の縮減に努めてきたため、①経常収支比率は安定して100％以上を維持していますが、平成27年度から29年度までについては、人口減少等に伴う有収水量の低下により給水収益は減収が続いており、⑤料金回収率は100％を下回っていました。この間は加入金収入が経常黒字を下支えしていましたが、平成30年度は職員数減少等による人件費等の縮減で費用の減少が顕著となったため、⑥給水原価が大幅に低下し、⑤料金回収率は100％を上回りました。令和元年度は鉛給水管解消事業を積極的に実施したことで配水及び給水費が増加したため、経常黒字が若干減少しましたが、引き続き人件費等を抑制できたため、⑥給水原価は低水準となり、⑤料金回収率は100％以上を維持しました。
　また、本市は浄水場を擁し、給水量の95％を自己水で賄っているため、浄水施設の建設改良費の財源として企業債を発行(企業債残高の約3割が浄水施設に係るもの)しています。これにより、④企業債残高対給水収益比率は類似団体平均値に比べて高い値となっていますが、起債対象事業の減少により、企業債残高はこの5年間で約12億円減少しています。
　⑦施設利用率と⑧有収率は、類似団体平均値を上回っており、経営の効率性を維持できているといえます。</t>
    <rPh sb="139" eb="141">
      <t>ケイジョウ</t>
    </rPh>
    <rPh sb="141" eb="143">
      <t>シュウシ</t>
    </rPh>
    <rPh sb="143" eb="145">
      <t>ヒリツ</t>
    </rPh>
    <rPh sb="146" eb="148">
      <t>アンテイ</t>
    </rPh>
    <rPh sb="154" eb="156">
      <t>イジョウ</t>
    </rPh>
    <rPh sb="157" eb="159">
      <t>イジ</t>
    </rPh>
    <rPh sb="265" eb="267">
      <t>ヘイセイ</t>
    </rPh>
    <rPh sb="269" eb="271">
      <t>ネンド</t>
    </rPh>
    <rPh sb="277" eb="278">
      <t>ナド</t>
    </rPh>
    <rPh sb="284" eb="285">
      <t>トウ</t>
    </rPh>
    <rPh sb="295" eb="297">
      <t>ケンチョ</t>
    </rPh>
    <rPh sb="336" eb="338">
      <t>レイワ</t>
    </rPh>
    <rPh sb="338" eb="340">
      <t>ガンネン</t>
    </rPh>
    <rPh sb="340" eb="341">
      <t>ド</t>
    </rPh>
    <rPh sb="342" eb="350">
      <t>ナマリキュウスイカンカイショウジギョウ</t>
    </rPh>
    <rPh sb="351" eb="354">
      <t>セッキョクテキ</t>
    </rPh>
    <rPh sb="355" eb="357">
      <t>ジッシ</t>
    </rPh>
    <rPh sb="362" eb="364">
      <t>ハイスイ</t>
    </rPh>
    <rPh sb="364" eb="365">
      <t>オヨ</t>
    </rPh>
    <rPh sb="366" eb="368">
      <t>キュウスイ</t>
    </rPh>
    <rPh sb="368" eb="369">
      <t>ヒ</t>
    </rPh>
    <rPh sb="370" eb="372">
      <t>ゾウカ</t>
    </rPh>
    <rPh sb="377" eb="379">
      <t>ケイジョウ</t>
    </rPh>
    <rPh sb="379" eb="381">
      <t>クロジ</t>
    </rPh>
    <rPh sb="382" eb="384">
      <t>ジャッカン</t>
    </rPh>
    <rPh sb="384" eb="386">
      <t>ゲンショウ</t>
    </rPh>
    <rPh sb="392" eb="393">
      <t>ヒ</t>
    </rPh>
    <rPh sb="394" eb="395">
      <t>ツヅ</t>
    </rPh>
    <rPh sb="396" eb="399">
      <t>ジンケンヒ</t>
    </rPh>
    <rPh sb="399" eb="400">
      <t>ナド</t>
    </rPh>
    <rPh sb="401" eb="403">
      <t>ヨクセイ</t>
    </rPh>
    <rPh sb="410" eb="412">
      <t>キュウスイ</t>
    </rPh>
    <rPh sb="412" eb="414">
      <t>ゲンカ</t>
    </rPh>
    <rPh sb="415" eb="418">
      <t>テイスイジュン</t>
    </rPh>
    <rPh sb="423" eb="428">
      <t>リョウキンカイシュウリツ</t>
    </rPh>
    <rPh sb="433" eb="435">
      <t>イジョウ</t>
    </rPh>
    <rPh sb="436" eb="438">
      <t>イジ</t>
    </rPh>
    <rPh sb="551" eb="554">
      <t>ヘイキンチ</t>
    </rPh>
    <rPh sb="592" eb="594">
      <t>ネンカン</t>
    </rPh>
    <rPh sb="611" eb="613">
      <t>シセツ</t>
    </rPh>
    <rPh sb="613" eb="615">
      <t>リヨウ</t>
    </rPh>
    <rPh sb="615" eb="616">
      <t>リツ</t>
    </rPh>
    <rPh sb="618" eb="620">
      <t>ユウシュウ</t>
    </rPh>
    <rPh sb="620" eb="621">
      <t>リツ</t>
    </rPh>
    <rPh sb="623" eb="625">
      <t>ルイジ</t>
    </rPh>
    <rPh sb="625" eb="627">
      <t>ダンタイ</t>
    </rPh>
    <rPh sb="627" eb="629">
      <t>ヘイキン</t>
    </rPh>
    <rPh sb="629" eb="630">
      <t>チ</t>
    </rPh>
    <rPh sb="631" eb="633">
      <t>ウワマワ</t>
    </rPh>
    <rPh sb="638" eb="640">
      <t>ケイエイ</t>
    </rPh>
    <rPh sb="641" eb="644">
      <t>コウリツセイ</t>
    </rPh>
    <rPh sb="645" eb="647">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</si>
</sst>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0.96</c:v>
                </c:pt>
                <c:pt idx="1">
                  <c:v>1.01</c:v>
                </c:pt>
                <c:pt idx="2">
                  <c:v>1.05</c:v>
                </c:pt>
                <c:pt idx="3">
                  <c:v>1.1000000000000001</c:v>
                </c:pt>
                <c:pt idx="4">
                  <c:v>1.02</c:v>
                </c:pt>
              </c:numCache>
            </c:numRef>
          </c:val>
          <c:extLst>
            <c:ext xmlns:c16="http://schemas.microsoft.com/office/drawing/2014/chart" uri="{C3380CC4-5D6E-409C-BE32-E72D297353CC}">
              <c16:uniqueId val="{00000000-C26B-40E2-9BFB-5B78B052C96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C26B-40E2-9BFB-5B78B052C96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69.88</c:v>
                </c:pt>
                <c:pt idx="1">
                  <c:v>69.61</c:v>
                </c:pt>
                <c:pt idx="2">
                  <c:v>69.489999999999995</c:v>
                </c:pt>
                <c:pt idx="3">
                  <c:v>70.150000000000006</c:v>
                </c:pt>
                <c:pt idx="4">
                  <c:v>70.03</c:v>
                </c:pt>
              </c:numCache>
            </c:numRef>
          </c:val>
          <c:extLst>
            <c:ext xmlns:c16="http://schemas.microsoft.com/office/drawing/2014/chart" uri="{C3380CC4-5D6E-409C-BE32-E72D297353CC}">
              <c16:uniqueId val="{00000000-DFA6-40E8-8FF5-40A6F98ED55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DFA6-40E8-8FF5-40A6F98ED55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94.09</c:v>
                </c:pt>
                <c:pt idx="1">
                  <c:v>94.28</c:v>
                </c:pt>
                <c:pt idx="2">
                  <c:v>93.92</c:v>
                </c:pt>
                <c:pt idx="3">
                  <c:v>92.05</c:v>
                </c:pt>
                <c:pt idx="4">
                  <c:v>91.76</c:v>
                </c:pt>
              </c:numCache>
            </c:numRef>
          </c:val>
          <c:extLst>
            <c:ext xmlns:c16="http://schemas.microsoft.com/office/drawing/2014/chart" uri="{C3380CC4-5D6E-409C-BE32-E72D297353CC}">
              <c16:uniqueId val="{00000000-3FE8-4016-8882-8BD7D03E3CC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3FE8-4016-8882-8BD7D03E3CC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104.82</c:v>
                </c:pt>
                <c:pt idx="1">
                  <c:v>106.12</c:v>
                </c:pt>
                <c:pt idx="2">
                  <c:v>108.16</c:v>
                </c:pt>
                <c:pt idx="3">
                  <c:v>113.25</c:v>
                </c:pt>
                <c:pt idx="4">
                  <c:v>109.52</c:v>
                </c:pt>
              </c:numCache>
            </c:numRef>
          </c:val>
          <c:extLst>
            <c:ext xmlns:c16="http://schemas.microsoft.com/office/drawing/2014/chart" uri="{C3380CC4-5D6E-409C-BE32-E72D297353CC}">
              <c16:uniqueId val="{00000000-E224-4B5F-8052-5F3E680B2AD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E224-4B5F-8052-5F3E680B2AD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50.46</c:v>
                </c:pt>
                <c:pt idx="1">
                  <c:v>51.73</c:v>
                </c:pt>
                <c:pt idx="2">
                  <c:v>52.96</c:v>
                </c:pt>
                <c:pt idx="3">
                  <c:v>53.95</c:v>
                </c:pt>
                <c:pt idx="4">
                  <c:v>55.2</c:v>
                </c:pt>
              </c:numCache>
            </c:numRef>
          </c:val>
          <c:extLst>
            <c:ext xmlns:c16="http://schemas.microsoft.com/office/drawing/2014/chart" uri="{C3380CC4-5D6E-409C-BE32-E72D297353CC}">
              <c16:uniqueId val="{00000000-7A54-43F8-ADB2-4EFD6344CB9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7A54-43F8-ADB2-4EFD6344CB9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29.68</c:v>
                </c:pt>
                <c:pt idx="1">
                  <c:v>32.33</c:v>
                </c:pt>
                <c:pt idx="2">
                  <c:v>35.020000000000003</c:v>
                </c:pt>
                <c:pt idx="3">
                  <c:v>39</c:v>
                </c:pt>
                <c:pt idx="4">
                  <c:v>41.1</c:v>
                </c:pt>
              </c:numCache>
            </c:numRef>
          </c:val>
          <c:extLst>
            <c:ext xmlns:c16="http://schemas.microsoft.com/office/drawing/2014/chart" uri="{C3380CC4-5D6E-409C-BE32-E72D297353CC}">
              <c16:uniqueId val="{00000000-69B7-4C52-91B6-9257148C464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69B7-4C52-91B6-9257148C464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B1-4FEA-AA68-985729E7A8A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AAB1-4FEA-AA68-985729E7A8A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144.01</c:v>
                </c:pt>
                <c:pt idx="1">
                  <c:v>159.61000000000001</c:v>
                </c:pt>
                <c:pt idx="2">
                  <c:v>175.4</c:v>
                </c:pt>
                <c:pt idx="3">
                  <c:v>177.51</c:v>
                </c:pt>
                <c:pt idx="4">
                  <c:v>168.73</c:v>
                </c:pt>
              </c:numCache>
            </c:numRef>
          </c:val>
          <c:extLst>
            <c:ext xmlns:c16="http://schemas.microsoft.com/office/drawing/2014/chart" uri="{C3380CC4-5D6E-409C-BE32-E72D297353CC}">
              <c16:uniqueId val="{00000000-CBF6-48D7-9E86-A9C872CA0B8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CBF6-48D7-9E86-A9C872CA0B8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489.4</c:v>
                </c:pt>
                <c:pt idx="1">
                  <c:v>481.02</c:v>
                </c:pt>
                <c:pt idx="2">
                  <c:v>471.85</c:v>
                </c:pt>
                <c:pt idx="3">
                  <c:v>466.83</c:v>
                </c:pt>
                <c:pt idx="4">
                  <c:v>455.91</c:v>
                </c:pt>
              </c:numCache>
            </c:numRef>
          </c:val>
          <c:extLst>
            <c:ext xmlns:c16="http://schemas.microsoft.com/office/drawing/2014/chart" uri="{C3380CC4-5D6E-409C-BE32-E72D297353CC}">
              <c16:uniqueId val="{00000000-F3DE-47E2-828A-E153BBC1E57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F3DE-47E2-828A-E153BBC1E57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97.4</c:v>
                </c:pt>
                <c:pt idx="1">
                  <c:v>99.4</c:v>
                </c:pt>
                <c:pt idx="2">
                  <c:v>99.03</c:v>
                </c:pt>
                <c:pt idx="3">
                  <c:v>104.74</c:v>
                </c:pt>
                <c:pt idx="4">
                  <c:v>102.4</c:v>
                </c:pt>
              </c:numCache>
            </c:numRef>
          </c:val>
          <c:extLst>
            <c:ext xmlns:c16="http://schemas.microsoft.com/office/drawing/2014/chart" uri="{C3380CC4-5D6E-409C-BE32-E72D297353CC}">
              <c16:uniqueId val="{00000000-3989-4682-B619-713489A4141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3989-4682-B619-713489A4141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159.93</c:v>
                </c:pt>
                <c:pt idx="1">
                  <c:v>155.84</c:v>
                </c:pt>
                <c:pt idx="2">
                  <c:v>156.18</c:v>
                </c:pt>
                <c:pt idx="3">
                  <c:v>147.44</c:v>
                </c:pt>
                <c:pt idx="4">
                  <c:v>150.47</c:v>
                </c:pt>
              </c:numCache>
            </c:numRef>
          </c:val>
          <c:extLst>
            <c:ext xmlns:c16="http://schemas.microsoft.com/office/drawing/2014/chart" uri="{C3380CC4-5D6E-409C-BE32-E72D297353CC}">
              <c16:uniqueId val="{00000000-9EA8-4B5F-BC7E-454C3F14EE2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9EA8-4B5F-BC7E-454C3F14EE2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6" zoomScaleNormal="100" workbookViewId="0">
      <selection activeCell="BK17" sqref="BK1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大阪府　守口市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自治体職員</v>
      </c>
      <c r="AE8" s="60"/>
      <c r="AF8" s="60"/>
      <c r="AG8" s="60"/>
      <c r="AH8" s="60"/>
      <c r="AI8" s="60"/>
      <c r="AJ8" s="60"/>
      <c r="AK8" s="4"/>
      <c r="AL8" s="61">
        <f>データ!$R$6</f>
        <v>143884</v>
      </c>
      <c r="AM8" s="61"/>
      <c r="AN8" s="61"/>
      <c r="AO8" s="61"/>
      <c r="AP8" s="61"/>
      <c r="AQ8" s="61"/>
      <c r="AR8" s="61"/>
      <c r="AS8" s="61"/>
      <c r="AT8" s="52">
        <f>データ!$S$6</f>
        <v>12.71</v>
      </c>
      <c r="AU8" s="53"/>
      <c r="AV8" s="53"/>
      <c r="AW8" s="53"/>
      <c r="AX8" s="53"/>
      <c r="AY8" s="53"/>
      <c r="AZ8" s="53"/>
      <c r="BA8" s="53"/>
      <c r="BB8" s="54">
        <f>データ!$T$6</f>
        <v>11320.54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45.88</v>
      </c>
      <c r="J10" s="53"/>
      <c r="K10" s="53"/>
      <c r="L10" s="53"/>
      <c r="M10" s="53"/>
      <c r="N10" s="53"/>
      <c r="O10" s="64"/>
      <c r="P10" s="54">
        <f>データ!$P$6</f>
        <v>100</v>
      </c>
      <c r="Q10" s="54"/>
      <c r="R10" s="54"/>
      <c r="S10" s="54"/>
      <c r="T10" s="54"/>
      <c r="U10" s="54"/>
      <c r="V10" s="54"/>
      <c r="W10" s="61">
        <f>データ!$Q$6</f>
        <v>2572</v>
      </c>
      <c r="X10" s="61"/>
      <c r="Y10" s="61"/>
      <c r="Z10" s="61"/>
      <c r="AA10" s="61"/>
      <c r="AB10" s="61"/>
      <c r="AC10" s="61"/>
      <c r="AD10" s="2"/>
      <c r="AE10" s="2"/>
      <c r="AF10" s="2"/>
      <c r="AG10" s="2"/>
      <c r="AH10" s="4"/>
      <c r="AI10" s="4"/>
      <c r="AJ10" s="4"/>
      <c r="AK10" s="4"/>
      <c r="AL10" s="61">
        <f>データ!$U$6</f>
        <v>143785</v>
      </c>
      <c r="AM10" s="61"/>
      <c r="AN10" s="61"/>
      <c r="AO10" s="61"/>
      <c r="AP10" s="61"/>
      <c r="AQ10" s="61"/>
      <c r="AR10" s="61"/>
      <c r="AS10" s="61"/>
      <c r="AT10" s="52">
        <f>データ!$V$6</f>
        <v>12.71</v>
      </c>
      <c r="AU10" s="53"/>
      <c r="AV10" s="53"/>
      <c r="AW10" s="53"/>
      <c r="AX10" s="53"/>
      <c r="AY10" s="53"/>
      <c r="AZ10" s="53"/>
      <c r="BA10" s="53"/>
      <c r="BB10" s="54">
        <f>データ!$W$6</f>
        <v>11312.75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109</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L0HI20FG2PG+LUkxsD08Y929tBAOBmIxz+m6wJa0tnrj0V7/lczL4K7omaMXcQB1ZbQZyWoJHD1kst2AZb3jRQ==" saltValue="GPejjqw4N27wYT3BOBbZj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272094</v>
      </c>
      <c r="D6" s="34">
        <f t="shared" si="3"/>
        <v>46</v>
      </c>
      <c r="E6" s="34">
        <f t="shared" si="3"/>
        <v>1</v>
      </c>
      <c r="F6" s="34">
        <f t="shared" si="3"/>
        <v>0</v>
      </c>
      <c r="G6" s="34">
        <f t="shared" si="3"/>
        <v>1</v>
      </c>
      <c r="H6" s="34" t="str">
        <f t="shared" si="3"/>
        <v>大阪府　守口市</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45.88</v>
      </c>
      <c r="P6" s="35">
        <f t="shared" si="3"/>
        <v>100</v>
      </c>
      <c r="Q6" s="35">
        <f t="shared" si="3"/>
        <v>2572</v>
      </c>
      <c r="R6" s="35">
        <f t="shared" si="3"/>
        <v>143884</v>
      </c>
      <c r="S6" s="35">
        <f t="shared" si="3"/>
        <v>12.71</v>
      </c>
      <c r="T6" s="35">
        <f t="shared" si="3"/>
        <v>11320.54</v>
      </c>
      <c r="U6" s="35">
        <f t="shared" si="3"/>
        <v>143785</v>
      </c>
      <c r="V6" s="35">
        <f t="shared" si="3"/>
        <v>12.71</v>
      </c>
      <c r="W6" s="35">
        <f t="shared" si="3"/>
        <v>11312.75</v>
      </c>
      <c r="X6" s="36">
        <f>IF(X7="",NA(),X7)</f>
        <v>104.82</v>
      </c>
      <c r="Y6" s="36">
        <f t="shared" ref="Y6:AG6" si="4">IF(Y7="",NA(),Y7)</f>
        <v>106.12</v>
      </c>
      <c r="Z6" s="36">
        <f t="shared" si="4"/>
        <v>108.16</v>
      </c>
      <c r="AA6" s="36">
        <f t="shared" si="4"/>
        <v>113.25</v>
      </c>
      <c r="AB6" s="36">
        <f t="shared" si="4"/>
        <v>109.52</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144.01</v>
      </c>
      <c r="AU6" s="36">
        <f t="shared" ref="AU6:BC6" si="6">IF(AU7="",NA(),AU7)</f>
        <v>159.61000000000001</v>
      </c>
      <c r="AV6" s="36">
        <f t="shared" si="6"/>
        <v>175.4</v>
      </c>
      <c r="AW6" s="36">
        <f t="shared" si="6"/>
        <v>177.51</v>
      </c>
      <c r="AX6" s="36">
        <f t="shared" si="6"/>
        <v>168.73</v>
      </c>
      <c r="AY6" s="36">
        <f t="shared" si="6"/>
        <v>352.05</v>
      </c>
      <c r="AZ6" s="36">
        <f t="shared" si="6"/>
        <v>349.04</v>
      </c>
      <c r="BA6" s="36">
        <f t="shared" si="6"/>
        <v>337.49</v>
      </c>
      <c r="BB6" s="36">
        <f t="shared" si="6"/>
        <v>335.6</v>
      </c>
      <c r="BC6" s="36">
        <f t="shared" si="6"/>
        <v>358.91</v>
      </c>
      <c r="BD6" s="35" t="str">
        <f>IF(BD7="","",IF(BD7="-","【-】","【"&amp;SUBSTITUTE(TEXT(BD7,"#,##0.00"),"-","△")&amp;"】"))</f>
        <v>【264.97】</v>
      </c>
      <c r="BE6" s="36">
        <f>IF(BE7="",NA(),BE7)</f>
        <v>489.4</v>
      </c>
      <c r="BF6" s="36">
        <f t="shared" ref="BF6:BN6" si="7">IF(BF7="",NA(),BF7)</f>
        <v>481.02</v>
      </c>
      <c r="BG6" s="36">
        <f t="shared" si="7"/>
        <v>471.85</v>
      </c>
      <c r="BH6" s="36">
        <f t="shared" si="7"/>
        <v>466.83</v>
      </c>
      <c r="BI6" s="36">
        <f t="shared" si="7"/>
        <v>455.91</v>
      </c>
      <c r="BJ6" s="36">
        <f t="shared" si="7"/>
        <v>250.76</v>
      </c>
      <c r="BK6" s="36">
        <f t="shared" si="7"/>
        <v>254.54</v>
      </c>
      <c r="BL6" s="36">
        <f t="shared" si="7"/>
        <v>265.92</v>
      </c>
      <c r="BM6" s="36">
        <f t="shared" si="7"/>
        <v>258.26</v>
      </c>
      <c r="BN6" s="36">
        <f t="shared" si="7"/>
        <v>247.27</v>
      </c>
      <c r="BO6" s="35" t="str">
        <f>IF(BO7="","",IF(BO7="-","【-】","【"&amp;SUBSTITUTE(TEXT(BO7,"#,##0.00"),"-","△")&amp;"】"))</f>
        <v>【266.61】</v>
      </c>
      <c r="BP6" s="36">
        <f>IF(BP7="",NA(),BP7)</f>
        <v>97.4</v>
      </c>
      <c r="BQ6" s="36">
        <f t="shared" ref="BQ6:BY6" si="8">IF(BQ7="",NA(),BQ7)</f>
        <v>99.4</v>
      </c>
      <c r="BR6" s="36">
        <f t="shared" si="8"/>
        <v>99.03</v>
      </c>
      <c r="BS6" s="36">
        <f t="shared" si="8"/>
        <v>104.74</v>
      </c>
      <c r="BT6" s="36">
        <f t="shared" si="8"/>
        <v>102.4</v>
      </c>
      <c r="BU6" s="36">
        <f t="shared" si="8"/>
        <v>106.69</v>
      </c>
      <c r="BV6" s="36">
        <f t="shared" si="8"/>
        <v>106.52</v>
      </c>
      <c r="BW6" s="36">
        <f t="shared" si="8"/>
        <v>105.86</v>
      </c>
      <c r="BX6" s="36">
        <f t="shared" si="8"/>
        <v>106.07</v>
      </c>
      <c r="BY6" s="36">
        <f t="shared" si="8"/>
        <v>105.34</v>
      </c>
      <c r="BZ6" s="35" t="str">
        <f>IF(BZ7="","",IF(BZ7="-","【-】","【"&amp;SUBSTITUTE(TEXT(BZ7,"#,##0.00"),"-","△")&amp;"】"))</f>
        <v>【103.24】</v>
      </c>
      <c r="CA6" s="36">
        <f>IF(CA7="",NA(),CA7)</f>
        <v>159.93</v>
      </c>
      <c r="CB6" s="36">
        <f t="shared" ref="CB6:CJ6" si="9">IF(CB7="",NA(),CB7)</f>
        <v>155.84</v>
      </c>
      <c r="CC6" s="36">
        <f t="shared" si="9"/>
        <v>156.18</v>
      </c>
      <c r="CD6" s="36">
        <f t="shared" si="9"/>
        <v>147.44</v>
      </c>
      <c r="CE6" s="36">
        <f t="shared" si="9"/>
        <v>150.47</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69.88</v>
      </c>
      <c r="CM6" s="36">
        <f t="shared" ref="CM6:CU6" si="10">IF(CM7="",NA(),CM7)</f>
        <v>69.61</v>
      </c>
      <c r="CN6" s="36">
        <f t="shared" si="10"/>
        <v>69.489999999999995</v>
      </c>
      <c r="CO6" s="36">
        <f t="shared" si="10"/>
        <v>70.150000000000006</v>
      </c>
      <c r="CP6" s="36">
        <f t="shared" si="10"/>
        <v>70.03</v>
      </c>
      <c r="CQ6" s="36">
        <f t="shared" si="10"/>
        <v>62.26</v>
      </c>
      <c r="CR6" s="36">
        <f t="shared" si="10"/>
        <v>62.1</v>
      </c>
      <c r="CS6" s="36">
        <f t="shared" si="10"/>
        <v>62.38</v>
      </c>
      <c r="CT6" s="36">
        <f t="shared" si="10"/>
        <v>62.83</v>
      </c>
      <c r="CU6" s="36">
        <f t="shared" si="10"/>
        <v>62.05</v>
      </c>
      <c r="CV6" s="35" t="str">
        <f>IF(CV7="","",IF(CV7="-","【-】","【"&amp;SUBSTITUTE(TEXT(CV7,"#,##0.00"),"-","△")&amp;"】"))</f>
        <v>【60.00】</v>
      </c>
      <c r="CW6" s="36">
        <f>IF(CW7="",NA(),CW7)</f>
        <v>94.09</v>
      </c>
      <c r="CX6" s="36">
        <f t="shared" ref="CX6:DF6" si="11">IF(CX7="",NA(),CX7)</f>
        <v>94.28</v>
      </c>
      <c r="CY6" s="36">
        <f t="shared" si="11"/>
        <v>93.92</v>
      </c>
      <c r="CZ6" s="36">
        <f t="shared" si="11"/>
        <v>92.05</v>
      </c>
      <c r="DA6" s="36">
        <f t="shared" si="11"/>
        <v>91.76</v>
      </c>
      <c r="DB6" s="36">
        <f t="shared" si="11"/>
        <v>89.5</v>
      </c>
      <c r="DC6" s="36">
        <f t="shared" si="11"/>
        <v>89.52</v>
      </c>
      <c r="DD6" s="36">
        <f t="shared" si="11"/>
        <v>89.17</v>
      </c>
      <c r="DE6" s="36">
        <f t="shared" si="11"/>
        <v>88.86</v>
      </c>
      <c r="DF6" s="36">
        <f t="shared" si="11"/>
        <v>89.11</v>
      </c>
      <c r="DG6" s="35" t="str">
        <f>IF(DG7="","",IF(DG7="-","【-】","【"&amp;SUBSTITUTE(TEXT(DG7,"#,##0.00"),"-","△")&amp;"】"))</f>
        <v>【89.80】</v>
      </c>
      <c r="DH6" s="36">
        <f>IF(DH7="",NA(),DH7)</f>
        <v>50.46</v>
      </c>
      <c r="DI6" s="36">
        <f t="shared" ref="DI6:DQ6" si="12">IF(DI7="",NA(),DI7)</f>
        <v>51.73</v>
      </c>
      <c r="DJ6" s="36">
        <f t="shared" si="12"/>
        <v>52.96</v>
      </c>
      <c r="DK6" s="36">
        <f t="shared" si="12"/>
        <v>53.95</v>
      </c>
      <c r="DL6" s="36">
        <f t="shared" si="12"/>
        <v>55.2</v>
      </c>
      <c r="DM6" s="36">
        <f t="shared" si="12"/>
        <v>45.89</v>
      </c>
      <c r="DN6" s="36">
        <f t="shared" si="12"/>
        <v>46.58</v>
      </c>
      <c r="DO6" s="36">
        <f t="shared" si="12"/>
        <v>46.99</v>
      </c>
      <c r="DP6" s="36">
        <f t="shared" si="12"/>
        <v>47.89</v>
      </c>
      <c r="DQ6" s="36">
        <f t="shared" si="12"/>
        <v>48.69</v>
      </c>
      <c r="DR6" s="35" t="str">
        <f>IF(DR7="","",IF(DR7="-","【-】","【"&amp;SUBSTITUTE(TEXT(DR7,"#,##0.00"),"-","△")&amp;"】"))</f>
        <v>【49.59】</v>
      </c>
      <c r="DS6" s="36">
        <f>IF(DS7="",NA(),DS7)</f>
        <v>29.68</v>
      </c>
      <c r="DT6" s="36">
        <f t="shared" ref="DT6:EB6" si="13">IF(DT7="",NA(),DT7)</f>
        <v>32.33</v>
      </c>
      <c r="DU6" s="36">
        <f t="shared" si="13"/>
        <v>35.020000000000003</v>
      </c>
      <c r="DV6" s="36">
        <f t="shared" si="13"/>
        <v>39</v>
      </c>
      <c r="DW6" s="36">
        <f t="shared" si="13"/>
        <v>41.1</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0.96</v>
      </c>
      <c r="EE6" s="36">
        <f t="shared" ref="EE6:EM6" si="14">IF(EE7="",NA(),EE7)</f>
        <v>1.01</v>
      </c>
      <c r="EF6" s="36">
        <f t="shared" si="14"/>
        <v>1.05</v>
      </c>
      <c r="EG6" s="36">
        <f t="shared" si="14"/>
        <v>1.1000000000000001</v>
      </c>
      <c r="EH6" s="36">
        <f t="shared" si="14"/>
        <v>1.02</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272094</v>
      </c>
      <c r="D7" s="38">
        <v>46</v>
      </c>
      <c r="E7" s="38">
        <v>1</v>
      </c>
      <c r="F7" s="38">
        <v>0</v>
      </c>
      <c r="G7" s="38">
        <v>1</v>
      </c>
      <c r="H7" s="38" t="s">
        <v>92</v>
      </c>
      <c r="I7" s="38" t="s">
        <v>93</v>
      </c>
      <c r="J7" s="38" t="s">
        <v>94</v>
      </c>
      <c r="K7" s="38" t="s">
        <v>95</v>
      </c>
      <c r="L7" s="38" t="s">
        <v>96</v>
      </c>
      <c r="M7" s="38" t="s">
        <v>97</v>
      </c>
      <c r="N7" s="39" t="s">
        <v>98</v>
      </c>
      <c r="O7" s="39">
        <v>45.88</v>
      </c>
      <c r="P7" s="39">
        <v>100</v>
      </c>
      <c r="Q7" s="39">
        <v>2572</v>
      </c>
      <c r="R7" s="39">
        <v>143884</v>
      </c>
      <c r="S7" s="39">
        <v>12.71</v>
      </c>
      <c r="T7" s="39">
        <v>11320.54</v>
      </c>
      <c r="U7" s="39">
        <v>143785</v>
      </c>
      <c r="V7" s="39">
        <v>12.71</v>
      </c>
      <c r="W7" s="39">
        <v>11312.75</v>
      </c>
      <c r="X7" s="39">
        <v>104.82</v>
      </c>
      <c r="Y7" s="39">
        <v>106.12</v>
      </c>
      <c r="Z7" s="39">
        <v>108.16</v>
      </c>
      <c r="AA7" s="39">
        <v>113.25</v>
      </c>
      <c r="AB7" s="39">
        <v>109.52</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144.01</v>
      </c>
      <c r="AU7" s="39">
        <v>159.61000000000001</v>
      </c>
      <c r="AV7" s="39">
        <v>175.4</v>
      </c>
      <c r="AW7" s="39">
        <v>177.51</v>
      </c>
      <c r="AX7" s="39">
        <v>168.73</v>
      </c>
      <c r="AY7" s="39">
        <v>352.05</v>
      </c>
      <c r="AZ7" s="39">
        <v>349.04</v>
      </c>
      <c r="BA7" s="39">
        <v>337.49</v>
      </c>
      <c r="BB7" s="39">
        <v>335.6</v>
      </c>
      <c r="BC7" s="39">
        <v>358.91</v>
      </c>
      <c r="BD7" s="39">
        <v>264.97000000000003</v>
      </c>
      <c r="BE7" s="39">
        <v>489.4</v>
      </c>
      <c r="BF7" s="39">
        <v>481.02</v>
      </c>
      <c r="BG7" s="39">
        <v>471.85</v>
      </c>
      <c r="BH7" s="39">
        <v>466.83</v>
      </c>
      <c r="BI7" s="39">
        <v>455.91</v>
      </c>
      <c r="BJ7" s="39">
        <v>250.76</v>
      </c>
      <c r="BK7" s="39">
        <v>254.54</v>
      </c>
      <c r="BL7" s="39">
        <v>265.92</v>
      </c>
      <c r="BM7" s="39">
        <v>258.26</v>
      </c>
      <c r="BN7" s="39">
        <v>247.27</v>
      </c>
      <c r="BO7" s="39">
        <v>266.61</v>
      </c>
      <c r="BP7" s="39">
        <v>97.4</v>
      </c>
      <c r="BQ7" s="39">
        <v>99.4</v>
      </c>
      <c r="BR7" s="39">
        <v>99.03</v>
      </c>
      <c r="BS7" s="39">
        <v>104.74</v>
      </c>
      <c r="BT7" s="39">
        <v>102.4</v>
      </c>
      <c r="BU7" s="39">
        <v>106.69</v>
      </c>
      <c r="BV7" s="39">
        <v>106.52</v>
      </c>
      <c r="BW7" s="39">
        <v>105.86</v>
      </c>
      <c r="BX7" s="39">
        <v>106.07</v>
      </c>
      <c r="BY7" s="39">
        <v>105.34</v>
      </c>
      <c r="BZ7" s="39">
        <v>103.24</v>
      </c>
      <c r="CA7" s="39">
        <v>159.93</v>
      </c>
      <c r="CB7" s="39">
        <v>155.84</v>
      </c>
      <c r="CC7" s="39">
        <v>156.18</v>
      </c>
      <c r="CD7" s="39">
        <v>147.44</v>
      </c>
      <c r="CE7" s="39">
        <v>150.47</v>
      </c>
      <c r="CF7" s="39">
        <v>154.91999999999999</v>
      </c>
      <c r="CG7" s="39">
        <v>155.80000000000001</v>
      </c>
      <c r="CH7" s="39">
        <v>158.58000000000001</v>
      </c>
      <c r="CI7" s="39">
        <v>159.22</v>
      </c>
      <c r="CJ7" s="39">
        <v>159.6</v>
      </c>
      <c r="CK7" s="39">
        <v>168.38</v>
      </c>
      <c r="CL7" s="39">
        <v>69.88</v>
      </c>
      <c r="CM7" s="39">
        <v>69.61</v>
      </c>
      <c r="CN7" s="39">
        <v>69.489999999999995</v>
      </c>
      <c r="CO7" s="39">
        <v>70.150000000000006</v>
      </c>
      <c r="CP7" s="39">
        <v>70.03</v>
      </c>
      <c r="CQ7" s="39">
        <v>62.26</v>
      </c>
      <c r="CR7" s="39">
        <v>62.1</v>
      </c>
      <c r="CS7" s="39">
        <v>62.38</v>
      </c>
      <c r="CT7" s="39">
        <v>62.83</v>
      </c>
      <c r="CU7" s="39">
        <v>62.05</v>
      </c>
      <c r="CV7" s="39">
        <v>60</v>
      </c>
      <c r="CW7" s="39">
        <v>94.09</v>
      </c>
      <c r="CX7" s="39">
        <v>94.28</v>
      </c>
      <c r="CY7" s="39">
        <v>93.92</v>
      </c>
      <c r="CZ7" s="39">
        <v>92.05</v>
      </c>
      <c r="DA7" s="39">
        <v>91.76</v>
      </c>
      <c r="DB7" s="39">
        <v>89.5</v>
      </c>
      <c r="DC7" s="39">
        <v>89.52</v>
      </c>
      <c r="DD7" s="39">
        <v>89.17</v>
      </c>
      <c r="DE7" s="39">
        <v>88.86</v>
      </c>
      <c r="DF7" s="39">
        <v>89.11</v>
      </c>
      <c r="DG7" s="39">
        <v>89.8</v>
      </c>
      <c r="DH7" s="39">
        <v>50.46</v>
      </c>
      <c r="DI7" s="39">
        <v>51.73</v>
      </c>
      <c r="DJ7" s="39">
        <v>52.96</v>
      </c>
      <c r="DK7" s="39">
        <v>53.95</v>
      </c>
      <c r="DL7" s="39">
        <v>55.2</v>
      </c>
      <c r="DM7" s="39">
        <v>45.89</v>
      </c>
      <c r="DN7" s="39">
        <v>46.58</v>
      </c>
      <c r="DO7" s="39">
        <v>46.99</v>
      </c>
      <c r="DP7" s="39">
        <v>47.89</v>
      </c>
      <c r="DQ7" s="39">
        <v>48.69</v>
      </c>
      <c r="DR7" s="39">
        <v>49.59</v>
      </c>
      <c r="DS7" s="39">
        <v>29.68</v>
      </c>
      <c r="DT7" s="39">
        <v>32.33</v>
      </c>
      <c r="DU7" s="39">
        <v>35.020000000000003</v>
      </c>
      <c r="DV7" s="39">
        <v>39</v>
      </c>
      <c r="DW7" s="39">
        <v>41.1</v>
      </c>
      <c r="DX7" s="39">
        <v>13.14</v>
      </c>
      <c r="DY7" s="39">
        <v>14.45</v>
      </c>
      <c r="DZ7" s="39">
        <v>15.83</v>
      </c>
      <c r="EA7" s="39">
        <v>16.899999999999999</v>
      </c>
      <c r="EB7" s="39">
        <v>18.260000000000002</v>
      </c>
      <c r="EC7" s="39">
        <v>19.440000000000001</v>
      </c>
      <c r="ED7" s="39">
        <v>0.96</v>
      </c>
      <c r="EE7" s="39">
        <v>1.01</v>
      </c>
      <c r="EF7" s="39">
        <v>1.05</v>
      </c>
      <c r="EG7" s="39">
        <v>1.1000000000000001</v>
      </c>
      <c r="EH7" s="39">
        <v>1.02</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2021-01-27T08:08:26Z</cp:lastPrinted>
  <dcterms:created xsi:type="dcterms:W3CDTF">2020-12-04T02:11:20Z</dcterms:created>
  <dcterms:modified xsi:type="dcterms:W3CDTF">2021-02-02T00:06:07Z</dcterms:modified>
  <cp:category/>
</cp:coreProperties>
</file>