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20200120以降)経理共有\■経理担当業務集約\け　経営比較分析表\H30決算(R1年度作成)\回答(了)\"/>
    </mc:Choice>
  </mc:AlternateContent>
  <xr:revisionPtr revIDLastSave="0" documentId="13_ncr:1_{72D324BF-C0AD-46AD-BBE5-69CC5C3B3459}" xr6:coauthVersionLast="36" xr6:coauthVersionMax="45" xr10:uidLastSave="{00000000-0000-0000-0000-000000000000}"/>
  <workbookProtection workbookAlgorithmName="SHA-512" workbookHashValue="L6IlP4W2+cMC6xp8Ld4T8Jvefitkh9KF4fU62e7jEZm4Ed2udWc+AnzZF8DHs77hvlU3GdhLXg6ak39hO4F5AQ==" workbookSaltValue="aaoxgYE9ISdM2uShybExrQ==" workbookSpinCount="100000" lockStructure="1"/>
  <bookViews>
    <workbookView xWindow="-105" yWindow="-105" windowWidth="23250" windowHeight="125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BB10" i="4"/>
  <c r="AL10" i="4"/>
  <c r="W10" i="4"/>
  <c r="I10"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<sst xmlns="http://schemas.openxmlformats.org/spreadsheetml/2006/main" count="220" uniqueCount="108">
  <si>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</si>
  <si>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</si>
  <si>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</si>
  <si>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</si>
  <si>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</si>
  <si>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</si>
  <si>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</si>
  <si>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</si>
  <si>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</si>
  <si>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</si>
  <si>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</si>
  <si>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</si>
  <si>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</si>
  <si>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</si>
  <si>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</si>
  <si>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</si>
  <si>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</si>
  <si>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</si>
  <si>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</si>
  <si>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</si>
  <si>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</si>
  <si>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</si>
  <si>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</si>
  <si>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</si>
  <si>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</si>
  <si>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</si>
  <si>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</si>
  <si>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</si>
  <si>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</si>
  <si>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</si>
  <si>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</si>
  <si>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</si>
  <si>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</si>
  <si>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</si>
  <si>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</si>
  <si>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</si>
  <si>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</si>
  <si>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</si>
  <si>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</si>
  <si>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</si>
  <si>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</si>
  <si>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</si>
  <si>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</si>
  <si>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</si>
  <si>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</si>
  <si>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</si>
  <si>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</si>
  <si>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</si>
  <si>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</si>
  <si>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</si>
  <si>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</si>
  <si>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</si>
  <si>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</si>
  <si>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</si>
  <si>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</si>
  <si>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</si>
  <si>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</si>
  <si>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</si>
  <si>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</si>
  <si>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</si>
  <si>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</si>
  <si>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</si>
  <si>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</si>
  <si>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</si>
  <si>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</si>
  <si>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</si>
  <si>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</si>
  <si>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</si>
  <si>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</si>
  <si>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</si>
  <si>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</si>
  <si>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</si>
  <si>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</si>
  <si>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</si>
  <si>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</si>
  <si>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</si>
  <si>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</si>
  <si>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</si>
  <si>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</si>
  <si>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</si>
  <si>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</si>
  <si>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</si>
  <si>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</si>
  <si>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</si>
  <si>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</si>
  <si>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</si>
  <si>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</si>
  <si>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</si>
  <si>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</si>
  <si>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</si>
  <si>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</si>
  <si>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</si>
  <si>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</si>
  <si>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</si>
  <si>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</si>
  <si>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</si>
  <si>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</si>
  <si>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</si>
  <si>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</si>
  <si>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</si>
  <si>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</si>
  <si>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</si>
  <si>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</si>
  <si>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</si>
  <si>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</si>
  <si>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は概ね良好であるといえます。しかし、次年度には、旧取水施設撤去工事や計画の最終年度を迎える鉛給水管解消事業等による多額の支出が見込まれ、さらに、給水収益は減少の一途をたどっており、今後の事業経営は厳しい状況となることが予測されます。
　本市においては、大阪市の庭窪浄水場を共同化する計画を盛り込んだ経営戦略を令和元年度に策定しました。この共同化により、向こう40年における浄水施設の更新事業費を大幅に低減できる見込みです。また、老朽管路の更新事業についても、令和10年度までに基幹管路の耐震化率を50％以上とすることを目標とし、1年あたりの施工距離をさらに延長する予定です。なお、経営戦略の計画期間(令和元年度から10年度まで)においては、現行の水道料金体系を維持できる見込みであり、料金改定の予定はありません。</t>
    <rPh sb="1" eb="3">
      <t>ゲンザイ</t>
    </rPh>
    <rPh sb="4" eb="6">
      <t>ケイエイ</t>
    </rPh>
    <rPh sb="6" eb="8">
      <t>ジョウキョウ</t>
    </rPh>
    <rPh sb="9" eb="10">
      <t>オオム</t>
    </rPh>
    <rPh sb="11" eb="13">
      <t>リョウコウ</t>
    </rPh>
    <rPh sb="26" eb="29">
      <t>ジネンド</t>
    </rPh>
    <rPh sb="32" eb="35">
      <t>キュウシュスイ</t>
    </rPh>
    <rPh sb="35" eb="37">
      <t>シセツ</t>
    </rPh>
    <rPh sb="37" eb="39">
      <t>テッキョ</t>
    </rPh>
    <rPh sb="39" eb="41">
      <t>コウジ</t>
    </rPh>
    <rPh sb="42" eb="44">
      <t>ケイカク</t>
    </rPh>
    <rPh sb="45" eb="48">
      <t>サイシュウネン</t>
    </rPh>
    <rPh sb="48" eb="49">
      <t>ド</t>
    </rPh>
    <rPh sb="50" eb="51">
      <t>ムカ</t>
    </rPh>
    <rPh sb="53" eb="54">
      <t>ナマリ</t>
    </rPh>
    <rPh sb="54" eb="57">
      <t>キュウスイカン</t>
    </rPh>
    <rPh sb="57" eb="59">
      <t>カイショウ</t>
    </rPh>
    <rPh sb="59" eb="61">
      <t>ジギョウ</t>
    </rPh>
    <rPh sb="61" eb="62">
      <t>トウ</t>
    </rPh>
    <rPh sb="65" eb="67">
      <t>タガク</t>
    </rPh>
    <rPh sb="68" eb="70">
      <t>シシュツ</t>
    </rPh>
    <rPh sb="71" eb="73">
      <t>ミコ</t>
    </rPh>
    <rPh sb="80" eb="82">
      <t>キュウスイ</t>
    </rPh>
    <rPh sb="82" eb="84">
      <t>シュウエキ</t>
    </rPh>
    <rPh sb="85" eb="87">
      <t>ゲンショウ</t>
    </rPh>
    <rPh sb="88" eb="90">
      <t>イット</t>
    </rPh>
    <rPh sb="98" eb="100">
      <t>コンゴ</t>
    </rPh>
    <rPh sb="101" eb="103">
      <t>ジギョウ</t>
    </rPh>
    <rPh sb="103" eb="105">
      <t>ケイエイ</t>
    </rPh>
    <rPh sb="106" eb="107">
      <t>キビ</t>
    </rPh>
    <rPh sb="109" eb="111">
      <t>ジョウキョウ</t>
    </rPh>
    <rPh sb="117" eb="119">
      <t>ヨソク</t>
    </rPh>
    <rPh sb="126" eb="128">
      <t>ホンシ</t>
    </rPh>
    <rPh sb="152" eb="153">
      <t>モ</t>
    </rPh>
    <rPh sb="154" eb="155">
      <t>コ</t>
    </rPh>
    <rPh sb="157" eb="159">
      <t>ケイエイ</t>
    </rPh>
    <rPh sb="159" eb="161">
      <t>センリャク</t>
    </rPh>
    <rPh sb="162" eb="164">
      <t>レイワ</t>
    </rPh>
    <rPh sb="164" eb="166">
      <t>ガンネン</t>
    </rPh>
    <rPh sb="166" eb="167">
      <t>ド</t>
    </rPh>
    <rPh sb="168" eb="170">
      <t>サクテイ</t>
    </rPh>
    <rPh sb="177" eb="180">
      <t>キョウドウカ</t>
    </rPh>
    <rPh sb="184" eb="185">
      <t>ム</t>
    </rPh>
    <rPh sb="189" eb="190">
      <t>ネン</t>
    </rPh>
    <rPh sb="194" eb="196">
      <t>ジョウスイ</t>
    </rPh>
    <rPh sb="196" eb="198">
      <t>シセツ</t>
    </rPh>
    <rPh sb="199" eb="201">
      <t>コウシン</t>
    </rPh>
    <rPh sb="201" eb="203">
      <t>ジギョウ</t>
    </rPh>
    <rPh sb="203" eb="204">
      <t>ヒ</t>
    </rPh>
    <rPh sb="205" eb="207">
      <t>オオハバ</t>
    </rPh>
    <rPh sb="208" eb="210">
      <t>テイゲン</t>
    </rPh>
    <rPh sb="213" eb="215">
      <t>ミコ</t>
    </rPh>
    <rPh sb="222" eb="224">
      <t>ロウキュウ</t>
    </rPh>
    <rPh sb="224" eb="226">
      <t>カンロ</t>
    </rPh>
    <rPh sb="227" eb="229">
      <t>コウシン</t>
    </rPh>
    <rPh sb="237" eb="239">
      <t>レイワ</t>
    </rPh>
    <rPh sb="241" eb="243">
      <t>ネンド</t>
    </rPh>
    <rPh sb="246" eb="248">
      <t>キカン</t>
    </rPh>
    <rPh sb="248" eb="250">
      <t>カンロ</t>
    </rPh>
    <rPh sb="251" eb="254">
      <t>タイシンカ</t>
    </rPh>
    <rPh sb="254" eb="255">
      <t>リツ</t>
    </rPh>
    <rPh sb="259" eb="261">
      <t>イジョウ</t>
    </rPh>
    <rPh sb="267" eb="269">
      <t>モクヒョウ</t>
    </rPh>
    <rPh sb="273" eb="274">
      <t>ネン</t>
    </rPh>
    <rPh sb="278" eb="280">
      <t>セコウ</t>
    </rPh>
    <rPh sb="280" eb="282">
      <t>キョリ</t>
    </rPh>
    <rPh sb="286" eb="288">
      <t>エンチョウ</t>
    </rPh>
    <rPh sb="290" eb="292">
      <t>ヨテイ</t>
    </rPh>
    <rPh sb="298" eb="300">
      <t>ケイエイ</t>
    </rPh>
    <rPh sb="300" eb="302">
      <t>センリャク</t>
    </rPh>
    <rPh sb="303" eb="305">
      <t>ケイカク</t>
    </rPh>
    <rPh sb="305" eb="307">
      <t>キカン</t>
    </rPh>
    <rPh sb="308" eb="310">
      <t>レイワ</t>
    </rPh>
    <rPh sb="310" eb="312">
      <t>ガンネン</t>
    </rPh>
    <rPh sb="312" eb="313">
      <t>ド</t>
    </rPh>
    <rPh sb="317" eb="319">
      <t>ネンド</t>
    </rPh>
    <rPh sb="328" eb="330">
      <t>ゲンコウ</t>
    </rPh>
    <rPh sb="331" eb="333">
      <t>スイドウ</t>
    </rPh>
    <rPh sb="333" eb="335">
      <t>リョウキン</t>
    </rPh>
    <rPh sb="335" eb="337">
      <t>タイケイ</t>
    </rPh>
    <rPh sb="338" eb="340">
      <t>イジ</t>
    </rPh>
    <rPh sb="343" eb="345">
      <t>ミコ</t>
    </rPh>
    <rPh sb="350" eb="352">
      <t>リョウキン</t>
    </rPh>
    <rPh sb="352" eb="354">
      <t>カイテイ</t>
    </rPh>
    <rPh sb="355" eb="357">
      <t>ヨテイ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</si>
  <si>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会計基準改正に伴う新たな費用等が発生した平成26年度は、①経常収支比率及び③流動比率は低い値でしたが、それ以降は支払利息の抑制(据置期間を設定しないことによるもの)等により費用の縮減に努めてきたため、安定して上昇しています。しかし、人口減少等に伴う有収水量の低下により給水収益は減収が続いており、平成26年度から29年度までの⑤料金回収率は100％を下回っていました。この間は加入金収入が経常黒字を下支えしていましたが、平成30年度は職員数減少による人件費の縮減等により費用が減少したため、⑥給水原価が大幅に低下し、⑤料金回収率は100％を上回りました。
　また、本市は浄水場を擁し、給水量の95％を自己水で賄っているため、浄水施設の建設改良費の財源として企業債を発行(企業債残高の約3割が浄水施設に係るもの)しています。これにより、④企業債残高対給水収益比率は類似団体平均値に比べて高い値となっていますが、起債対象事業の減少により、企業債残高は平成26年度から30年度にかけて約10億円減少しています。
　⑦施設利用率は類似団体平均値に比べて高い値で推移しており適切な規模といえます。⑧有収率は、本市が積極的に取り組んでいる鉛給水管解消事業の効果により引き続き類似団体平均値よりも高い値を維持しています。</t>
    <rPh sb="2" eb="4">
      <t>ケイジョウ</t>
    </rPh>
    <rPh sb="4" eb="6">
      <t>シュウシ</t>
    </rPh>
    <rPh sb="7" eb="10">
      <t>マイネンド</t>
    </rPh>
    <rPh sb="10" eb="12">
      <t>クロジ</t>
    </rPh>
    <rPh sb="13" eb="15">
      <t>ケイジョウ</t>
    </rPh>
    <rPh sb="21" eb="23">
      <t>ルイセキ</t>
    </rPh>
    <rPh sb="23" eb="25">
      <t>ケッソン</t>
    </rPh>
    <rPh sb="25" eb="26">
      <t>キン</t>
    </rPh>
    <rPh sb="27" eb="29">
      <t>ハッセイ</t>
    </rPh>
    <rPh sb="35" eb="37">
      <t>ゲンザイ</t>
    </rPh>
    <rPh sb="38" eb="40">
      <t>ケイエイ</t>
    </rPh>
    <rPh sb="40" eb="42">
      <t>ジョウキョウ</t>
    </rPh>
    <rPh sb="43" eb="45">
      <t>リョウコウ</t>
    </rPh>
    <rPh sb="56" eb="58">
      <t>リュウドウ</t>
    </rPh>
    <rPh sb="58" eb="60">
      <t>ヒリツ</t>
    </rPh>
    <rPh sb="65" eb="67">
      <t>イジョウ</t>
    </rPh>
    <rPh sb="68" eb="70">
      <t>イジ</t>
    </rPh>
    <rPh sb="75" eb="78">
      <t>タンキテキ</t>
    </rPh>
    <rPh sb="79" eb="81">
      <t>シキン</t>
    </rPh>
    <rPh sb="81" eb="83">
      <t>ジョウキョウ</t>
    </rPh>
    <rPh sb="84" eb="86">
      <t>リョウコウ</t>
    </rPh>
    <rPh sb="94" eb="96">
      <t>カイケイ</t>
    </rPh>
    <rPh sb="96" eb="98">
      <t>キジュン</t>
    </rPh>
    <rPh sb="98" eb="100">
      <t>カイセイ</t>
    </rPh>
    <rPh sb="101" eb="102">
      <t>トモナ</t>
    </rPh>
    <rPh sb="103" eb="104">
      <t>アラ</t>
    </rPh>
    <rPh sb="106" eb="108">
      <t>ヒヨウ</t>
    </rPh>
    <rPh sb="108" eb="109">
      <t>ナド</t>
    </rPh>
    <rPh sb="110" eb="112">
      <t>ハッセイ</t>
    </rPh>
    <rPh sb="114" eb="116">
      <t>ヘイセイ</t>
    </rPh>
    <rPh sb="118" eb="120">
      <t>ネンド</t>
    </rPh>
    <rPh sb="123" eb="125">
      <t>ケイジョウ</t>
    </rPh>
    <rPh sb="125" eb="127">
      <t>シュウシ</t>
    </rPh>
    <rPh sb="127" eb="129">
      <t>ヒリツ</t>
    </rPh>
    <rPh sb="129" eb="130">
      <t>オヨ</t>
    </rPh>
    <rPh sb="132" eb="134">
      <t>リュウドウ</t>
    </rPh>
    <rPh sb="134" eb="136">
      <t>ヒリツ</t>
    </rPh>
    <rPh sb="137" eb="138">
      <t>ヒク</t>
    </rPh>
    <rPh sb="139" eb="140">
      <t>アタイ</t>
    </rPh>
    <rPh sb="147" eb="149">
      <t>イコウ</t>
    </rPh>
    <rPh sb="150" eb="152">
      <t>シハライ</t>
    </rPh>
    <rPh sb="152" eb="154">
      <t>リソク</t>
    </rPh>
    <rPh sb="155" eb="157">
      <t>ヨクセイ</t>
    </rPh>
    <rPh sb="158" eb="160">
      <t>スエオキ</t>
    </rPh>
    <rPh sb="160" eb="162">
      <t>キカン</t>
    </rPh>
    <rPh sb="163" eb="165">
      <t>セッテイ</t>
    </rPh>
    <rPh sb="176" eb="177">
      <t>ナド</t>
    </rPh>
    <rPh sb="180" eb="182">
      <t>ヒヨウ</t>
    </rPh>
    <rPh sb="183" eb="185">
      <t>シュクゲン</t>
    </rPh>
    <rPh sb="186" eb="187">
      <t>ツト</t>
    </rPh>
    <rPh sb="194" eb="196">
      <t>アンテイ</t>
    </rPh>
    <rPh sb="198" eb="200">
      <t>ジョウショウ</t>
    </rPh>
    <rPh sb="210" eb="212">
      <t>ジンコウ</t>
    </rPh>
    <rPh sb="212" eb="214">
      <t>ゲンショウ</t>
    </rPh>
    <rPh sb="214" eb="215">
      <t>トウ</t>
    </rPh>
    <rPh sb="216" eb="217">
      <t>トモナ</t>
    </rPh>
    <rPh sb="218" eb="219">
      <t>ユウ</t>
    </rPh>
    <rPh sb="219" eb="220">
      <t>シュウ</t>
    </rPh>
    <rPh sb="220" eb="222">
      <t>スイリョウ</t>
    </rPh>
    <rPh sb="223" eb="225">
      <t>テイカ</t>
    </rPh>
    <rPh sb="228" eb="230">
      <t>キュウスイ</t>
    </rPh>
    <rPh sb="230" eb="232">
      <t>シュウエキ</t>
    </rPh>
    <rPh sb="233" eb="235">
      <t>ゲンシュウ</t>
    </rPh>
    <rPh sb="236" eb="237">
      <t>ツヅ</t>
    </rPh>
    <rPh sb="242" eb="244">
      <t>ヘイセイ</t>
    </rPh>
    <rPh sb="246" eb="248">
      <t>ネンド</t>
    </rPh>
    <rPh sb="252" eb="254">
      <t>ネンド</t>
    </rPh>
    <rPh sb="258" eb="260">
      <t>リョウキン</t>
    </rPh>
    <rPh sb="260" eb="262">
      <t>カイシュウ</t>
    </rPh>
    <rPh sb="262" eb="263">
      <t>リツ</t>
    </rPh>
    <rPh sb="269" eb="271">
      <t>シタマワ</t>
    </rPh>
    <rPh sb="280" eb="281">
      <t>カン</t>
    </rPh>
    <rPh sb="282" eb="284">
      <t>カニュウ</t>
    </rPh>
    <rPh sb="284" eb="285">
      <t>キン</t>
    </rPh>
    <rPh sb="285" eb="287">
      <t>シュウニュウ</t>
    </rPh>
    <rPh sb="288" eb="290">
      <t>ケイジョウ</t>
    </rPh>
    <rPh sb="290" eb="292">
      <t>クロジ</t>
    </rPh>
    <rPh sb="293" eb="295">
      <t>シタザサ</t>
    </rPh>
    <rPh sb="304" eb="306">
      <t>ヘイセイ</t>
    </rPh>
    <rPh sb="308" eb="310">
      <t>ネンド</t>
    </rPh>
    <rPh sb="311" eb="314">
      <t>ショクインスウ</t>
    </rPh>
    <rPh sb="314" eb="316">
      <t>ゲンショウ</t>
    </rPh>
    <rPh sb="323" eb="325">
      <t>シュクゲン</t>
    </rPh>
    <rPh sb="325" eb="326">
      <t>トウ</t>
    </rPh>
    <rPh sb="329" eb="331">
      <t>ヒヨウ</t>
    </rPh>
    <rPh sb="332" eb="334">
      <t>ゲンショウ</t>
    </rPh>
    <rPh sb="340" eb="342">
      <t>キュウスイ</t>
    </rPh>
    <rPh sb="342" eb="344">
      <t>ゲンカ</t>
    </rPh>
    <rPh sb="345" eb="347">
      <t>オオハバ</t>
    </rPh>
    <rPh sb="348" eb="350">
      <t>テイカ</t>
    </rPh>
    <rPh sb="353" eb="355">
      <t>リョウキン</t>
    </rPh>
    <rPh sb="355" eb="357">
      <t>カイシュウ</t>
    </rPh>
    <rPh sb="357" eb="358">
      <t>リツ</t>
    </rPh>
    <rPh sb="364" eb="366">
      <t>ウワマワ</t>
    </rPh>
    <rPh sb="376" eb="378">
      <t>ホンシ</t>
    </rPh>
    <rPh sb="379" eb="382">
      <t>ジョウスイジョウ</t>
    </rPh>
    <rPh sb="383" eb="384">
      <t>ヨウ</t>
    </rPh>
    <rPh sb="386" eb="388">
      <t>キュウスイ</t>
    </rPh>
    <rPh sb="388" eb="389">
      <t>リョウ</t>
    </rPh>
    <rPh sb="394" eb="396">
      <t>ジコ</t>
    </rPh>
    <rPh sb="396" eb="397">
      <t>スイ</t>
    </rPh>
    <rPh sb="398" eb="399">
      <t>マカナ</t>
    </rPh>
    <rPh sb="406" eb="408">
      <t>ジョウスイ</t>
    </rPh>
    <rPh sb="408" eb="410">
      <t>シセツ</t>
    </rPh>
    <rPh sb="411" eb="413">
      <t>ケンセツ</t>
    </rPh>
    <rPh sb="413" eb="415">
      <t>カイリョウ</t>
    </rPh>
    <rPh sb="415" eb="416">
      <t>ヒ</t>
    </rPh>
    <rPh sb="417" eb="419">
      <t>ザイゲン</t>
    </rPh>
    <rPh sb="422" eb="424">
      <t>キギョウ</t>
    </rPh>
    <rPh sb="424" eb="425">
      <t>サイ</t>
    </rPh>
    <rPh sb="426" eb="428">
      <t>ハッコウ</t>
    </rPh>
    <rPh sb="429" eb="431">
      <t>キギョウ</t>
    </rPh>
    <rPh sb="431" eb="432">
      <t>サイ</t>
    </rPh>
    <rPh sb="432" eb="434">
      <t>ザンダカ</t>
    </rPh>
    <rPh sb="435" eb="436">
      <t>ヤク</t>
    </rPh>
    <rPh sb="437" eb="438">
      <t>ワ</t>
    </rPh>
    <rPh sb="439" eb="441">
      <t>ジョウスイ</t>
    </rPh>
    <rPh sb="441" eb="443">
      <t>シセツ</t>
    </rPh>
    <rPh sb="444" eb="445">
      <t>カカ</t>
    </rPh>
    <rPh sb="462" eb="464">
      <t>キギョウ</t>
    </rPh>
    <rPh sb="464" eb="465">
      <t>サイ</t>
    </rPh>
    <rPh sb="465" eb="467">
      <t>ザンダカ</t>
    </rPh>
    <rPh sb="467" eb="468">
      <t>タイ</t>
    </rPh>
    <rPh sb="468" eb="470">
      <t>キュウスイ</t>
    </rPh>
    <rPh sb="470" eb="472">
      <t>シュウエキ</t>
    </rPh>
    <rPh sb="472" eb="474">
      <t>ヒリツ</t>
    </rPh>
    <rPh sb="475" eb="477">
      <t>ルイジ</t>
    </rPh>
    <rPh sb="477" eb="479">
      <t>ダンタイ</t>
    </rPh>
    <rPh sb="479" eb="482">
      <t>ヘイキンチ</t>
    </rPh>
    <rPh sb="483" eb="484">
      <t>クラ</t>
    </rPh>
    <rPh sb="486" eb="487">
      <t>タカ</t>
    </rPh>
    <rPh sb="488" eb="489">
      <t>チ</t>
    </rPh>
    <rPh sb="498" eb="500">
      <t>キサイ</t>
    </rPh>
    <rPh sb="500" eb="502">
      <t>タイショウ</t>
    </rPh>
    <rPh sb="502" eb="504">
      <t>ジギョウ</t>
    </rPh>
    <rPh sb="505" eb="507">
      <t>ゲンショウ</t>
    </rPh>
    <rPh sb="511" eb="513">
      <t>キギョウ</t>
    </rPh>
    <rPh sb="513" eb="514">
      <t>サイ</t>
    </rPh>
    <rPh sb="514" eb="516">
      <t>ザンダカ</t>
    </rPh>
    <rPh sb="517" eb="519">
      <t>ヘイセイ</t>
    </rPh>
    <rPh sb="521" eb="523">
      <t>ネンド</t>
    </rPh>
    <rPh sb="527" eb="529">
      <t>ネンド</t>
    </rPh>
    <rPh sb="533" eb="534">
      <t>ヤク</t>
    </rPh>
    <rPh sb="536" eb="538">
      <t>オクエン</t>
    </rPh>
    <rPh sb="538" eb="540">
      <t>ゲンショウ</t>
    </rPh>
    <rPh sb="549" eb="551">
      <t>シセツ</t>
    </rPh>
    <rPh sb="551" eb="553">
      <t>リヨウ</t>
    </rPh>
    <rPh sb="553" eb="554">
      <t>リツ</t>
    </rPh>
    <rPh sb="555" eb="557">
      <t>ルイジ</t>
    </rPh>
    <rPh sb="557" eb="559">
      <t>ダンタイ</t>
    </rPh>
    <rPh sb="559" eb="562">
      <t>ヘイキンチ</t>
    </rPh>
    <rPh sb="563" eb="564">
      <t>クラ</t>
    </rPh>
    <rPh sb="566" eb="567">
      <t>タカ</t>
    </rPh>
    <rPh sb="568" eb="569">
      <t>アタイ</t>
    </rPh>
    <rPh sb="570" eb="572">
      <t>スイイ</t>
    </rPh>
    <rPh sb="576" eb="578">
      <t>テキセツ</t>
    </rPh>
    <rPh sb="579" eb="581">
      <t>キボ</t>
    </rPh>
    <rPh sb="588" eb="590">
      <t>ユウシュウ</t>
    </rPh>
    <rPh sb="590" eb="591">
      <t>リツ</t>
    </rPh>
    <rPh sb="593" eb="595">
      <t>ホンシ</t>
    </rPh>
    <rPh sb="596" eb="599">
      <t>セッキョクテキ</t>
    </rPh>
    <rPh sb="600" eb="601">
      <t>ト</t>
    </rPh>
    <rPh sb="602" eb="603">
      <t>ク</t>
    </rPh>
    <rPh sb="607" eb="608">
      <t>ナマリ</t>
    </rPh>
    <rPh sb="608" eb="611">
      <t>キュウスイカン</t>
    </rPh>
    <rPh sb="611" eb="613">
      <t>カイショウ</t>
    </rPh>
    <rPh sb="613" eb="615">
      <t>ジギョウ</t>
    </rPh>
    <rPh sb="616" eb="618">
      <t>コウカ</t>
    </rPh>
    <rPh sb="621" eb="622">
      <t>ヒ</t>
    </rPh>
    <rPh sb="623" eb="624">
      <t>ツヅ</t>
    </rPh>
    <rPh sb="625" eb="627">
      <t>ルイジ</t>
    </rPh>
    <rPh sb="627" eb="629">
      <t>ダンタイ</t>
    </rPh>
    <rPh sb="629" eb="632">
      <t>ヘイキンチ</t>
    </rPh>
    <rPh sb="635" eb="636">
      <t>タカ</t>
    </rPh>
    <rPh sb="637" eb="638">
      <t>アタイ</t>
    </rPh>
    <rPh sb="639" eb="641">
      <t>イジ</t>
    </rPh>
    <phoneticPr fontId="4"/>
  </si>
  <si>
    <t>　本市は早期(府内で3番目)に配水管を布設し給水を開始したことから、②管路経年化率は類似団体平均値に比べて高くなっています。特に、昭和51年度から55年度にかけて毎年約10kmの配水管を布設しており、これらが順次法定耐用年数を経過しているため、数値は上昇傾向にあります。
　これに対して、本市では、老朽管路の更新事業を主要施策として位置付け、毎年度3km以上の更新を計画的に実施しており、③管路更新率は類似団体平均値より高い値となっています。
　また、浄水施設についても更新時期が到来しているものが増加していることから、①有形固定資産減価償却率も僅かに上昇しています。</t>
    <rPh sb="1" eb="3">
      <t>ホンシ</t>
    </rPh>
    <rPh sb="4" eb="6">
      <t>ソウキ</t>
    </rPh>
    <rPh sb="15" eb="18">
      <t>ハイスイカン</t>
    </rPh>
    <rPh sb="19" eb="21">
      <t>フセツ</t>
    </rPh>
    <rPh sb="22" eb="24">
      <t>キュウスイ</t>
    </rPh>
    <rPh sb="25" eb="27">
      <t>カイシ</t>
    </rPh>
    <rPh sb="35" eb="37">
      <t>カンロ</t>
    </rPh>
    <rPh sb="37" eb="40">
      <t>ケイネンカ</t>
    </rPh>
    <rPh sb="40" eb="41">
      <t>リツ</t>
    </rPh>
    <rPh sb="42" eb="44">
      <t>ルイジ</t>
    </rPh>
    <rPh sb="44" eb="46">
      <t>ダンタイ</t>
    </rPh>
    <rPh sb="46" eb="49">
      <t>ヘイキンチ</t>
    </rPh>
    <rPh sb="50" eb="51">
      <t>クラ</t>
    </rPh>
    <rPh sb="53" eb="54">
      <t>タカ</t>
    </rPh>
    <rPh sb="62" eb="63">
      <t>トク</t>
    </rPh>
    <rPh sb="65" eb="67">
      <t>ショウワ</t>
    </rPh>
    <rPh sb="69" eb="71">
      <t>ネンド</t>
    </rPh>
    <rPh sb="75" eb="77">
      <t>ネンド</t>
    </rPh>
    <rPh sb="81" eb="83">
      <t>マイトシ</t>
    </rPh>
    <rPh sb="83" eb="84">
      <t>ヤク</t>
    </rPh>
    <rPh sb="89" eb="92">
      <t>ハイスイカン</t>
    </rPh>
    <rPh sb="93" eb="95">
      <t>フセツ</t>
    </rPh>
    <rPh sb="104" eb="106">
      <t>ジュンジ</t>
    </rPh>
    <rPh sb="106" eb="108">
      <t>ホウテイ</t>
    </rPh>
    <rPh sb="108" eb="110">
      <t>タイヨウ</t>
    </rPh>
    <rPh sb="110" eb="112">
      <t>ネンスウ</t>
    </rPh>
    <rPh sb="113" eb="115">
      <t>ケイカ</t>
    </rPh>
    <rPh sb="122" eb="124">
      <t>スウチ</t>
    </rPh>
    <rPh sb="125" eb="127">
      <t>ジョウショウ</t>
    </rPh>
    <rPh sb="127" eb="129">
      <t>ケイコウ</t>
    </rPh>
    <rPh sb="140" eb="141">
      <t>タイ</t>
    </rPh>
    <rPh sb="144" eb="146">
      <t>ホンシ</t>
    </rPh>
    <rPh sb="149" eb="151">
      <t>ロウキュウ</t>
    </rPh>
    <rPh sb="151" eb="153">
      <t>カンロ</t>
    </rPh>
    <rPh sb="154" eb="156">
      <t>コウシン</t>
    </rPh>
    <rPh sb="156" eb="158">
      <t>ジギョウ</t>
    </rPh>
    <rPh sb="159" eb="161">
      <t>シュヨウ</t>
    </rPh>
    <rPh sb="161" eb="162">
      <t>セ</t>
    </rPh>
    <rPh sb="162" eb="163">
      <t>サク</t>
    </rPh>
    <rPh sb="166" eb="169">
      <t>イチヅ</t>
    </rPh>
    <rPh sb="171" eb="174">
      <t>マイネンド</t>
    </rPh>
    <rPh sb="177" eb="179">
      <t>イジョウ</t>
    </rPh>
    <rPh sb="180" eb="182">
      <t>コウシン</t>
    </rPh>
    <rPh sb="183" eb="186">
      <t>ケイカクテキ</t>
    </rPh>
    <rPh sb="187" eb="189">
      <t>ジッシ</t>
    </rPh>
    <rPh sb="195" eb="197">
      <t>カンロ</t>
    </rPh>
    <rPh sb="197" eb="199">
      <t>コウシン</t>
    </rPh>
    <rPh sb="199" eb="200">
      <t>リツ</t>
    </rPh>
    <rPh sb="201" eb="203">
      <t>ルイジ</t>
    </rPh>
    <rPh sb="203" eb="205">
      <t>ダンタイ</t>
    </rPh>
    <rPh sb="205" eb="208">
      <t>ヘイキンチ</t>
    </rPh>
    <rPh sb="210" eb="211">
      <t>タカ</t>
    </rPh>
    <rPh sb="212" eb="213">
      <t>アタイ</t>
    </rPh>
    <rPh sb="226" eb="228">
      <t>ジョウスイ</t>
    </rPh>
    <rPh sb="228" eb="230">
      <t>シセツ</t>
    </rPh>
    <rPh sb="235" eb="237">
      <t>コウシン</t>
    </rPh>
    <rPh sb="237" eb="239">
      <t>ジキ</t>
    </rPh>
    <rPh sb="240" eb="242">
      <t>トウライ</t>
    </rPh>
    <rPh sb="249" eb="251">
      <t>ゾウカ</t>
    </rPh>
    <rPh sb="261" eb="263">
      <t>ユウケイ</t>
    </rPh>
    <rPh sb="263" eb="265">
      <t>コテイ</t>
    </rPh>
    <rPh sb="265" eb="267">
      <t>シサン</t>
    </rPh>
    <rPh sb="267" eb="269">
      <t>ゲンカ</t>
    </rPh>
    <rPh sb="269" eb="271">
      <t>ショウキャク</t>
    </rPh>
    <rPh sb="271" eb="272">
      <t>リツ</t>
    </rPh>
    <rPh sb="273" eb="274">
      <t>ワズ</t>
    </rPh>
    <rPh sb="276" eb="27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</si>
</sst>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1.23</c:v>
                </c:pt>
                <c:pt idx="1">
                  <c:v>0.96</c:v>
                </c:pt>
                <c:pt idx="2">
                  <c:v>1.01</c:v>
                </c:pt>
                <c:pt idx="3">
                  <c:v>1.05</c:v>
                </c:pt>
                <c:pt idx="4">
                  <c:v>1.1000000000000001</c:v>
                </c:pt>
              </c:numCache>
            </c:numRef>
          </c:val>
          <c:extLst>
            <c:ext xmlns:c16="http://schemas.microsoft.com/office/drawing/2014/chart" uri="{C3380CC4-5D6E-409C-BE32-E72D297353CC}">
              <c16:uniqueId val="{00000000-971C-418E-A452-698044F2B3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971C-418E-A452-698044F2B3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70.97</c:v>
                </c:pt>
                <c:pt idx="1">
                  <c:v>69.88</c:v>
                </c:pt>
                <c:pt idx="2">
                  <c:v>69.61</c:v>
                </c:pt>
                <c:pt idx="3">
                  <c:v>69.489999999999995</c:v>
                </c:pt>
                <c:pt idx="4">
                  <c:v>70.150000000000006</c:v>
                </c:pt>
              </c:numCache>
            </c:numRef>
          </c:val>
          <c:extLst>
            <c:ext xmlns:c16="http://schemas.microsoft.com/office/drawing/2014/chart" uri="{C3380CC4-5D6E-409C-BE32-E72D297353CC}">
              <c16:uniqueId val="{00000000-134E-4A0A-825B-2F25F6744F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134E-4A0A-825B-2F25F6744F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93.69</c:v>
                </c:pt>
                <c:pt idx="1">
                  <c:v>94.09</c:v>
                </c:pt>
                <c:pt idx="2">
                  <c:v>94.28</c:v>
                </c:pt>
                <c:pt idx="3">
                  <c:v>93.92</c:v>
                </c:pt>
                <c:pt idx="4">
                  <c:v>92.05</c:v>
                </c:pt>
              </c:numCache>
            </c:numRef>
          </c:val>
          <c:extLst>
            <c:ext xmlns:c16="http://schemas.microsoft.com/office/drawing/2014/chart" uri="{C3380CC4-5D6E-409C-BE32-E72D297353CC}">
              <c16:uniqueId val="{00000000-75C2-467C-926B-93D3384C92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75C2-467C-926B-93D3384C92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101.55</c:v>
                </c:pt>
                <c:pt idx="1">
                  <c:v>104.82</c:v>
                </c:pt>
                <c:pt idx="2">
                  <c:v>106.12</c:v>
                </c:pt>
                <c:pt idx="3">
                  <c:v>108.16</c:v>
                </c:pt>
                <c:pt idx="4">
                  <c:v>113.25</c:v>
                </c:pt>
              </c:numCache>
            </c:numRef>
          </c:val>
          <c:extLst>
            <c:ext xmlns:c16="http://schemas.microsoft.com/office/drawing/2014/chart" uri="{C3380CC4-5D6E-409C-BE32-E72D297353CC}">
              <c16:uniqueId val="{00000000-D9AA-4E0D-9B77-355025A9CC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D9AA-4E0D-9B77-355025A9CC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49.07</c:v>
                </c:pt>
                <c:pt idx="1">
                  <c:v>50.46</c:v>
                </c:pt>
                <c:pt idx="2">
                  <c:v>51.73</c:v>
                </c:pt>
                <c:pt idx="3">
                  <c:v>52.96</c:v>
                </c:pt>
                <c:pt idx="4">
                  <c:v>53.95</c:v>
                </c:pt>
              </c:numCache>
            </c:numRef>
          </c:val>
          <c:extLst>
            <c:ext xmlns:c16="http://schemas.microsoft.com/office/drawing/2014/chart" uri="{C3380CC4-5D6E-409C-BE32-E72D297353CC}">
              <c16:uniqueId val="{00000000-237C-41F7-9520-927063B06E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237C-41F7-9520-927063B06E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27.45</c:v>
                </c:pt>
                <c:pt idx="1">
                  <c:v>29.68</c:v>
                </c:pt>
                <c:pt idx="2">
                  <c:v>32.33</c:v>
                </c:pt>
                <c:pt idx="3">
                  <c:v>35.020000000000003</c:v>
                </c:pt>
                <c:pt idx="4">
                  <c:v>39</c:v>
                </c:pt>
              </c:numCache>
            </c:numRef>
          </c:val>
          <c:extLst>
            <c:ext xmlns:c16="http://schemas.microsoft.com/office/drawing/2014/chart" uri="{C3380CC4-5D6E-409C-BE32-E72D297353CC}">
              <c16:uniqueId val="{00000000-8E55-444F-988F-075F3901F4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8E55-444F-988F-075F3901F4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AF-4395-AA95-7AC5C07E65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D2AF-4395-AA95-7AC5C07E65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133.58000000000001</c:v>
                </c:pt>
                <c:pt idx="1">
                  <c:v>144.01</c:v>
                </c:pt>
                <c:pt idx="2">
                  <c:v>159.61000000000001</c:v>
                </c:pt>
                <c:pt idx="3">
                  <c:v>175.4</c:v>
                </c:pt>
                <c:pt idx="4">
                  <c:v>177.51</c:v>
                </c:pt>
              </c:numCache>
            </c:numRef>
          </c:val>
          <c:extLst>
            <c:ext xmlns:c16="http://schemas.microsoft.com/office/drawing/2014/chart" uri="{C3380CC4-5D6E-409C-BE32-E72D297353CC}">
              <c16:uniqueId val="{00000000-9A4D-41B2-81F3-1AC362A0A8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9A4D-41B2-81F3-1AC362A0A8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496.56</c:v>
                </c:pt>
                <c:pt idx="1">
                  <c:v>489.4</c:v>
                </c:pt>
                <c:pt idx="2">
                  <c:v>481.02</c:v>
                </c:pt>
                <c:pt idx="3">
                  <c:v>471.85</c:v>
                </c:pt>
                <c:pt idx="4">
                  <c:v>466.83</c:v>
                </c:pt>
              </c:numCache>
            </c:numRef>
          </c:val>
          <c:extLst>
            <c:ext xmlns:c16="http://schemas.microsoft.com/office/drawing/2014/chart" uri="{C3380CC4-5D6E-409C-BE32-E72D297353CC}">
              <c16:uniqueId val="{00000000-0612-4CB4-A06F-EA79A0B9D9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0612-4CB4-A06F-EA79A0B9D9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95.62</c:v>
                </c:pt>
                <c:pt idx="1">
                  <c:v>97.4</c:v>
                </c:pt>
                <c:pt idx="2">
                  <c:v>99.4</c:v>
                </c:pt>
                <c:pt idx="3">
                  <c:v>99.03</c:v>
                </c:pt>
                <c:pt idx="4">
                  <c:v>104.74</c:v>
                </c:pt>
              </c:numCache>
            </c:numRef>
          </c:val>
          <c:extLst>
            <c:ext xmlns:c16="http://schemas.microsoft.com/office/drawing/2014/chart" uri="{C3380CC4-5D6E-409C-BE32-E72D297353CC}">
              <c16:uniqueId val="{00000000-62E2-4814-A926-BAB7B87BE6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62E2-4814-A926-BAB7B87BE6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163.30000000000001</c:v>
                </c:pt>
                <c:pt idx="1">
                  <c:v>159.93</c:v>
                </c:pt>
                <c:pt idx="2">
                  <c:v>155.84</c:v>
                </c:pt>
                <c:pt idx="3">
                  <c:v>156.18</c:v>
                </c:pt>
                <c:pt idx="4">
                  <c:v>147.44</c:v>
                </c:pt>
              </c:numCache>
            </c:numRef>
          </c:val>
          <c:extLst>
            <c:ext xmlns:c16="http://schemas.microsoft.com/office/drawing/2014/chart" uri="{C3380CC4-5D6E-409C-BE32-E72D297353CC}">
              <c16:uniqueId val="{00000000-3601-4021-BE27-533BD1F371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3601-4021-BE27-533BD1F371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2" zoomScaleNormal="100" workbookViewId="0">
      <selection activeCell="BK80" sqref="BK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大阪府　守口市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自治体職員</v>
      </c>
      <c r="AE8" s="82"/>
      <c r="AF8" s="82"/>
      <c r="AG8" s="82"/>
      <c r="AH8" s="82"/>
      <c r="AI8" s="82"/>
      <c r="AJ8" s="82"/>
      <c r="AK8" s="4"/>
      <c r="AL8" s="70">
        <f>データ!$R$6</f>
        <v>143458</v>
      </c>
      <c r="AM8" s="70"/>
      <c r="AN8" s="70"/>
      <c r="AO8" s="70"/>
      <c r="AP8" s="70"/>
      <c r="AQ8" s="70"/>
      <c r="AR8" s="70"/>
      <c r="AS8" s="70"/>
      <c r="AT8" s="66">
        <f>データ!$S$6</f>
        <v>12.71</v>
      </c>
      <c r="AU8" s="67"/>
      <c r="AV8" s="67"/>
      <c r="AW8" s="67"/>
      <c r="AX8" s="67"/>
      <c r="AY8" s="67"/>
      <c r="AZ8" s="67"/>
      <c r="BA8" s="67"/>
      <c r="BB8" s="69">
        <f>データ!$T$6</f>
        <v>11287.02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45.62</v>
      </c>
      <c r="J10" s="67"/>
      <c r="K10" s="67"/>
      <c r="L10" s="67"/>
      <c r="M10" s="67"/>
      <c r="N10" s="67"/>
      <c r="O10" s="68"/>
      <c r="P10" s="69">
        <f>データ!$P$6</f>
        <v>100</v>
      </c>
      <c r="Q10" s="69"/>
      <c r="R10" s="69"/>
      <c r="S10" s="69"/>
      <c r="T10" s="69"/>
      <c r="U10" s="69"/>
      <c r="V10" s="69"/>
      <c r="W10" s="70">
        <f>データ!$Q$6</f>
        <v>2525</v>
      </c>
      <c r="X10" s="70"/>
      <c r="Y10" s="70"/>
      <c r="Z10" s="70"/>
      <c r="AA10" s="70"/>
      <c r="AB10" s="70"/>
      <c r="AC10" s="70"/>
      <c r="AD10" s="2"/>
      <c r="AE10" s="2"/>
      <c r="AF10" s="2"/>
      <c r="AG10" s="2"/>
      <c r="AH10" s="4"/>
      <c r="AI10" s="4"/>
      <c r="AJ10" s="4"/>
      <c r="AK10" s="4"/>
      <c r="AL10" s="70">
        <f>データ!$U$6</f>
        <v>143459</v>
      </c>
      <c r="AM10" s="70"/>
      <c r="AN10" s="70"/>
      <c r="AO10" s="70"/>
      <c r="AP10" s="70"/>
      <c r="AQ10" s="70"/>
      <c r="AR10" s="70"/>
      <c r="AS10" s="70"/>
      <c r="AT10" s="66">
        <f>データ!$V$6</f>
        <v>12.71</v>
      </c>
      <c r="AU10" s="67"/>
      <c r="AV10" s="67"/>
      <c r="AW10" s="67"/>
      <c r="AX10" s="67"/>
      <c r="AY10" s="67"/>
      <c r="AZ10" s="67"/>
      <c r="BA10" s="67"/>
      <c r="BB10" s="69">
        <f>データ!$W$6</f>
        <v>11287.1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B7bThs3tAJq6kJbi+rG0m0ipLb5JP+7suTT23scXlXSn05wZpOV4UYP+OjNcA8cV1n2/EnTNRaLYNKi9nLHMg==" saltValue="hIMAIo0zoGyQSWV0FubO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272094</v>
      </c>
      <c r="D6" s="34">
        <f t="shared" si="3"/>
        <v>46</v>
      </c>
      <c r="E6" s="34">
        <f t="shared" si="3"/>
        <v>1</v>
      </c>
      <c r="F6" s="34">
        <f t="shared" si="3"/>
        <v>0</v>
      </c>
      <c r="G6" s="34">
        <f t="shared" si="3"/>
        <v>1</v>
      </c>
      <c r="H6" s="34" t="str">
        <f t="shared" si="3"/>
        <v>大阪府　守口市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45.62</v>
      </c>
      <c r="P6" s="35">
        <f t="shared" si="3"/>
        <v>100</v>
      </c>
      <c r="Q6" s="35">
        <f t="shared" si="3"/>
        <v>2525</v>
      </c>
      <c r="R6" s="35">
        <f t="shared" si="3"/>
        <v>143458</v>
      </c>
      <c r="S6" s="35">
        <f t="shared" si="3"/>
        <v>12.71</v>
      </c>
      <c r="T6" s="35">
        <f t="shared" si="3"/>
        <v>11287.02</v>
      </c>
      <c r="U6" s="35">
        <f t="shared" si="3"/>
        <v>143459</v>
      </c>
      <c r="V6" s="35">
        <f t="shared" si="3"/>
        <v>12.71</v>
      </c>
      <c r="W6" s="35">
        <f t="shared" si="3"/>
        <v>11287.1</v>
      </c>
      <c r="X6" s="36">
        <f>IF(X7="",NA(),X7)</f>
        <v>101.55</v>
      </c>
      <c r="Y6" s="36">
        <f t="shared" ref="Y6:AG6" si="4">IF(Y7="",NA(),Y7)</f>
        <v>104.82</v>
      </c>
      <c r="Z6" s="36">
        <f t="shared" si="4"/>
        <v>106.12</v>
      </c>
      <c r="AA6" s="36">
        <f t="shared" si="4"/>
        <v>108.16</v>
      </c>
      <c r="AB6" s="36">
        <f t="shared" si="4"/>
        <v>113.25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133.58000000000001</v>
      </c>
      <c r="AU6" s="36">
        <f t="shared" ref="AU6:BC6" si="6">IF(AU7="",NA(),AU7)</f>
        <v>144.01</v>
      </c>
      <c r="AV6" s="36">
        <f t="shared" si="6"/>
        <v>159.61000000000001</v>
      </c>
      <c r="AW6" s="36">
        <f t="shared" si="6"/>
        <v>175.4</v>
      </c>
      <c r="AX6" s="36">
        <f t="shared" si="6"/>
        <v>177.51</v>
      </c>
      <c r="AY6" s="36">
        <f t="shared" si="6"/>
        <v>344.19</v>
      </c>
      <c r="AZ6" s="36">
        <f t="shared" si="6"/>
        <v>352.05</v>
      </c>
      <c r="BA6" s="36">
        <f t="shared" si="6"/>
        <v>349.04</v>
      </c>
      <c r="BB6" s="36">
        <f t="shared" si="6"/>
        <v>337.49</v>
      </c>
      <c r="BC6" s="36">
        <f t="shared" si="6"/>
        <v>335.6</v>
      </c>
      <c r="BD6" s="35" t="str">
        <f>IF(BD7="","",IF(BD7="-","【-】","【"&amp;SUBSTITUTE(TEXT(BD7,"#,##0.00"),"-","△")&amp;"】"))</f>
        <v>【261.93】</v>
      </c>
      <c r="BE6" s="36">
        <f>IF(BE7="",NA(),BE7)</f>
        <v>496.56</v>
      </c>
      <c r="BF6" s="36">
        <f t="shared" ref="BF6:BN6" si="7">IF(BF7="",NA(),BF7)</f>
        <v>489.4</v>
      </c>
      <c r="BG6" s="36">
        <f t="shared" si="7"/>
        <v>481.02</v>
      </c>
      <c r="BH6" s="36">
        <f t="shared" si="7"/>
        <v>471.85</v>
      </c>
      <c r="BI6" s="36">
        <f t="shared" si="7"/>
        <v>466.83</v>
      </c>
      <c r="BJ6" s="36">
        <f t="shared" si="7"/>
        <v>252.09</v>
      </c>
      <c r="BK6" s="36">
        <f t="shared" si="7"/>
        <v>250.76</v>
      </c>
      <c r="BL6" s="36">
        <f t="shared" si="7"/>
        <v>254.54</v>
      </c>
      <c r="BM6" s="36">
        <f t="shared" si="7"/>
        <v>265.92</v>
      </c>
      <c r="BN6" s="36">
        <f t="shared" si="7"/>
        <v>258.26</v>
      </c>
      <c r="BO6" s="35" t="str">
        <f>IF(BO7="","",IF(BO7="-","【-】","【"&amp;SUBSTITUTE(TEXT(BO7,"#,##0.00"),"-","△")&amp;"】"))</f>
        <v>【270.46】</v>
      </c>
      <c r="BP6" s="36">
        <f>IF(BP7="",NA(),BP7)</f>
        <v>95.62</v>
      </c>
      <c r="BQ6" s="36">
        <f t="shared" ref="BQ6:BY6" si="8">IF(BQ7="",NA(),BQ7)</f>
        <v>97.4</v>
      </c>
      <c r="BR6" s="36">
        <f t="shared" si="8"/>
        <v>99.4</v>
      </c>
      <c r="BS6" s="36">
        <f t="shared" si="8"/>
        <v>99.03</v>
      </c>
      <c r="BT6" s="36">
        <f t="shared" si="8"/>
        <v>104.74</v>
      </c>
      <c r="BU6" s="36">
        <f t="shared" si="8"/>
        <v>106.22</v>
      </c>
      <c r="BV6" s="36">
        <f t="shared" si="8"/>
        <v>106.69</v>
      </c>
      <c r="BW6" s="36">
        <f t="shared" si="8"/>
        <v>106.52</v>
      </c>
      <c r="BX6" s="36">
        <f t="shared" si="8"/>
        <v>105.86</v>
      </c>
      <c r="BY6" s="36">
        <f t="shared" si="8"/>
        <v>106.07</v>
      </c>
      <c r="BZ6" s="35" t="str">
        <f>IF(BZ7="","",IF(BZ7="-","【-】","【"&amp;SUBSTITUTE(TEXT(BZ7,"#,##0.00"),"-","△")&amp;"】"))</f>
        <v>【103.91】</v>
      </c>
      <c r="CA6" s="36">
        <f>IF(CA7="",NA(),CA7)</f>
        <v>163.30000000000001</v>
      </c>
      <c r="CB6" s="36">
        <f t="shared" ref="CB6:CJ6" si="9">IF(CB7="",NA(),CB7)</f>
        <v>159.93</v>
      </c>
      <c r="CC6" s="36">
        <f t="shared" si="9"/>
        <v>155.84</v>
      </c>
      <c r="CD6" s="36">
        <f t="shared" si="9"/>
        <v>156.18</v>
      </c>
      <c r="CE6" s="36">
        <f t="shared" si="9"/>
        <v>147.44</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70.97</v>
      </c>
      <c r="CM6" s="36">
        <f t="shared" ref="CM6:CU6" si="10">IF(CM7="",NA(),CM7)</f>
        <v>69.88</v>
      </c>
      <c r="CN6" s="36">
        <f t="shared" si="10"/>
        <v>69.61</v>
      </c>
      <c r="CO6" s="36">
        <f t="shared" si="10"/>
        <v>69.489999999999995</v>
      </c>
      <c r="CP6" s="36">
        <f t="shared" si="10"/>
        <v>70.150000000000006</v>
      </c>
      <c r="CQ6" s="36">
        <f t="shared" si="10"/>
        <v>62.12</v>
      </c>
      <c r="CR6" s="36">
        <f t="shared" si="10"/>
        <v>62.26</v>
      </c>
      <c r="CS6" s="36">
        <f t="shared" si="10"/>
        <v>62.1</v>
      </c>
      <c r="CT6" s="36">
        <f t="shared" si="10"/>
        <v>62.38</v>
      </c>
      <c r="CU6" s="36">
        <f t="shared" si="10"/>
        <v>62.83</v>
      </c>
      <c r="CV6" s="35" t="str">
        <f>IF(CV7="","",IF(CV7="-","【-】","【"&amp;SUBSTITUTE(TEXT(CV7,"#,##0.00"),"-","△")&amp;"】"))</f>
        <v>【60.27】</v>
      </c>
      <c r="CW6" s="36">
        <f>IF(CW7="",NA(),CW7)</f>
        <v>93.69</v>
      </c>
      <c r="CX6" s="36">
        <f t="shared" ref="CX6:DF6" si="11">IF(CX7="",NA(),CX7)</f>
        <v>94.09</v>
      </c>
      <c r="CY6" s="36">
        <f t="shared" si="11"/>
        <v>94.28</v>
      </c>
      <c r="CZ6" s="36">
        <f t="shared" si="11"/>
        <v>93.92</v>
      </c>
      <c r="DA6" s="36">
        <f t="shared" si="11"/>
        <v>92.05</v>
      </c>
      <c r="DB6" s="36">
        <f t="shared" si="11"/>
        <v>89.45</v>
      </c>
      <c r="DC6" s="36">
        <f t="shared" si="11"/>
        <v>89.5</v>
      </c>
      <c r="DD6" s="36">
        <f t="shared" si="11"/>
        <v>89.52</v>
      </c>
      <c r="DE6" s="36">
        <f t="shared" si="11"/>
        <v>89.17</v>
      </c>
      <c r="DF6" s="36">
        <f t="shared" si="11"/>
        <v>88.86</v>
      </c>
      <c r="DG6" s="35" t="str">
        <f>IF(DG7="","",IF(DG7="-","【-】","【"&amp;SUBSTITUTE(TEXT(DG7,"#,##0.00"),"-","△")&amp;"】"))</f>
        <v>【89.92】</v>
      </c>
      <c r="DH6" s="36">
        <f>IF(DH7="",NA(),DH7)</f>
        <v>49.07</v>
      </c>
      <c r="DI6" s="36">
        <f t="shared" ref="DI6:DQ6" si="12">IF(DI7="",NA(),DI7)</f>
        <v>50.46</v>
      </c>
      <c r="DJ6" s="36">
        <f t="shared" si="12"/>
        <v>51.73</v>
      </c>
      <c r="DK6" s="36">
        <f t="shared" si="12"/>
        <v>52.96</v>
      </c>
      <c r="DL6" s="36">
        <f t="shared" si="12"/>
        <v>53.95</v>
      </c>
      <c r="DM6" s="36">
        <f t="shared" si="12"/>
        <v>44.91</v>
      </c>
      <c r="DN6" s="36">
        <f t="shared" si="12"/>
        <v>45.89</v>
      </c>
      <c r="DO6" s="36">
        <f t="shared" si="12"/>
        <v>46.58</v>
      </c>
      <c r="DP6" s="36">
        <f t="shared" si="12"/>
        <v>46.99</v>
      </c>
      <c r="DQ6" s="36">
        <f t="shared" si="12"/>
        <v>47.89</v>
      </c>
      <c r="DR6" s="35" t="str">
        <f>IF(DR7="","",IF(DR7="-","【-】","【"&amp;SUBSTITUTE(TEXT(DR7,"#,##0.00"),"-","△")&amp;"】"))</f>
        <v>【48.85】</v>
      </c>
      <c r="DS6" s="36">
        <f>IF(DS7="",NA(),DS7)</f>
        <v>27.45</v>
      </c>
      <c r="DT6" s="36">
        <f t="shared" ref="DT6:EB6" si="13">IF(DT7="",NA(),DT7)</f>
        <v>29.68</v>
      </c>
      <c r="DU6" s="36">
        <f t="shared" si="13"/>
        <v>32.33</v>
      </c>
      <c r="DV6" s="36">
        <f t="shared" si="13"/>
        <v>35.020000000000003</v>
      </c>
      <c r="DW6" s="36">
        <f t="shared" si="13"/>
        <v>39</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1.23</v>
      </c>
      <c r="EE6" s="36">
        <f t="shared" ref="EE6:EM6" si="14">IF(EE7="",NA(),EE7)</f>
        <v>0.96</v>
      </c>
      <c r="EF6" s="36">
        <f t="shared" si="14"/>
        <v>1.01</v>
      </c>
      <c r="EG6" s="36">
        <f t="shared" si="14"/>
        <v>1.05</v>
      </c>
      <c r="EH6" s="36">
        <f t="shared" si="14"/>
        <v>1.1000000000000001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272094</v>
      </c>
      <c r="D7" s="38">
        <v>46</v>
      </c>
      <c r="E7" s="38">
        <v>1</v>
      </c>
      <c r="F7" s="38">
        <v>0</v>
      </c>
      <c r="G7" s="38">
        <v>1</v>
      </c>
      <c r="H7" s="38" t="s">
        <v>93</v>
      </c>
      <c r="I7" s="38" t="s">
        <v>94</v>
      </c>
      <c r="J7" s="38" t="s">
        <v>95</v>
      </c>
      <c r="K7" s="38" t="s">
        <v>96</v>
      </c>
      <c r="L7" s="38" t="s">
        <v>97</v>
      </c>
      <c r="M7" s="38" t="s">
        <v>98</v>
      </c>
      <c r="N7" s="39" t="s">
        <v>99</v>
      </c>
      <c r="O7" s="39">
        <v>45.62</v>
      </c>
      <c r="P7" s="39">
        <v>100</v>
      </c>
      <c r="Q7" s="39">
        <v>2525</v>
      </c>
      <c r="R7" s="39">
        <v>143458</v>
      </c>
      <c r="S7" s="39">
        <v>12.71</v>
      </c>
      <c r="T7" s="39">
        <v>11287.02</v>
      </c>
      <c r="U7" s="39">
        <v>143459</v>
      </c>
      <c r="V7" s="39">
        <v>12.71</v>
      </c>
      <c r="W7" s="39">
        <v>11287.1</v>
      </c>
      <c r="X7" s="39">
        <v>101.55</v>
      </c>
      <c r="Y7" s="39">
        <v>104.82</v>
      </c>
      <c r="Z7" s="39">
        <v>106.12</v>
      </c>
      <c r="AA7" s="39">
        <v>108.16</v>
      </c>
      <c r="AB7" s="39">
        <v>113.25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133.58000000000001</v>
      </c>
      <c r="AU7" s="39">
        <v>144.01</v>
      </c>
      <c r="AV7" s="39">
        <v>159.61000000000001</v>
      </c>
      <c r="AW7" s="39">
        <v>175.4</v>
      </c>
      <c r="AX7" s="39">
        <v>177.51</v>
      </c>
      <c r="AY7" s="39">
        <v>344.19</v>
      </c>
      <c r="AZ7" s="39">
        <v>352.05</v>
      </c>
      <c r="BA7" s="39">
        <v>349.04</v>
      </c>
      <c r="BB7" s="39">
        <v>337.49</v>
      </c>
      <c r="BC7" s="39">
        <v>335.6</v>
      </c>
      <c r="BD7" s="39">
        <v>261.93</v>
      </c>
      <c r="BE7" s="39">
        <v>496.56</v>
      </c>
      <c r="BF7" s="39">
        <v>489.4</v>
      </c>
      <c r="BG7" s="39">
        <v>481.02</v>
      </c>
      <c r="BH7" s="39">
        <v>471.85</v>
      </c>
      <c r="BI7" s="39">
        <v>466.83</v>
      </c>
      <c r="BJ7" s="39">
        <v>252.09</v>
      </c>
      <c r="BK7" s="39">
        <v>250.76</v>
      </c>
      <c r="BL7" s="39">
        <v>254.54</v>
      </c>
      <c r="BM7" s="39">
        <v>265.92</v>
      </c>
      <c r="BN7" s="39">
        <v>258.26</v>
      </c>
      <c r="BO7" s="39">
        <v>270.45999999999998</v>
      </c>
      <c r="BP7" s="39">
        <v>95.62</v>
      </c>
      <c r="BQ7" s="39">
        <v>97.4</v>
      </c>
      <c r="BR7" s="39">
        <v>99.4</v>
      </c>
      <c r="BS7" s="39">
        <v>99.03</v>
      </c>
      <c r="BT7" s="39">
        <v>104.74</v>
      </c>
      <c r="BU7" s="39">
        <v>106.22</v>
      </c>
      <c r="BV7" s="39">
        <v>106.69</v>
      </c>
      <c r="BW7" s="39">
        <v>106.52</v>
      </c>
      <c r="BX7" s="39">
        <v>105.86</v>
      </c>
      <c r="BY7" s="39">
        <v>106.07</v>
      </c>
      <c r="BZ7" s="39">
        <v>103.91</v>
      </c>
      <c r="CA7" s="39">
        <v>163.30000000000001</v>
      </c>
      <c r="CB7" s="39">
        <v>159.93</v>
      </c>
      <c r="CC7" s="39">
        <v>155.84</v>
      </c>
      <c r="CD7" s="39">
        <v>156.18</v>
      </c>
      <c r="CE7" s="39">
        <v>147.44</v>
      </c>
      <c r="CF7" s="39">
        <v>155.22999999999999</v>
      </c>
      <c r="CG7" s="39">
        <v>154.91999999999999</v>
      </c>
      <c r="CH7" s="39">
        <v>155.80000000000001</v>
      </c>
      <c r="CI7" s="39">
        <v>158.58000000000001</v>
      </c>
      <c r="CJ7" s="39">
        <v>159.22</v>
      </c>
      <c r="CK7" s="39">
        <v>167.11</v>
      </c>
      <c r="CL7" s="39">
        <v>70.97</v>
      </c>
      <c r="CM7" s="39">
        <v>69.88</v>
      </c>
      <c r="CN7" s="39">
        <v>69.61</v>
      </c>
      <c r="CO7" s="39">
        <v>69.489999999999995</v>
      </c>
      <c r="CP7" s="39">
        <v>70.150000000000006</v>
      </c>
      <c r="CQ7" s="39">
        <v>62.12</v>
      </c>
      <c r="CR7" s="39">
        <v>62.26</v>
      </c>
      <c r="CS7" s="39">
        <v>62.1</v>
      </c>
      <c r="CT7" s="39">
        <v>62.38</v>
      </c>
      <c r="CU7" s="39">
        <v>62.83</v>
      </c>
      <c r="CV7" s="39">
        <v>60.27</v>
      </c>
      <c r="CW7" s="39">
        <v>93.69</v>
      </c>
      <c r="CX7" s="39">
        <v>94.09</v>
      </c>
      <c r="CY7" s="39">
        <v>94.28</v>
      </c>
      <c r="CZ7" s="39">
        <v>93.92</v>
      </c>
      <c r="DA7" s="39">
        <v>92.05</v>
      </c>
      <c r="DB7" s="39">
        <v>89.45</v>
      </c>
      <c r="DC7" s="39">
        <v>89.5</v>
      </c>
      <c r="DD7" s="39">
        <v>89.52</v>
      </c>
      <c r="DE7" s="39">
        <v>89.17</v>
      </c>
      <c r="DF7" s="39">
        <v>88.86</v>
      </c>
      <c r="DG7" s="39">
        <v>89.92</v>
      </c>
      <c r="DH7" s="39">
        <v>49.07</v>
      </c>
      <c r="DI7" s="39">
        <v>50.46</v>
      </c>
      <c r="DJ7" s="39">
        <v>51.73</v>
      </c>
      <c r="DK7" s="39">
        <v>52.96</v>
      </c>
      <c r="DL7" s="39">
        <v>53.95</v>
      </c>
      <c r="DM7" s="39">
        <v>44.91</v>
      </c>
      <c r="DN7" s="39">
        <v>45.89</v>
      </c>
      <c r="DO7" s="39">
        <v>46.58</v>
      </c>
      <c r="DP7" s="39">
        <v>46.99</v>
      </c>
      <c r="DQ7" s="39">
        <v>47.89</v>
      </c>
      <c r="DR7" s="39">
        <v>48.85</v>
      </c>
      <c r="DS7" s="39">
        <v>27.45</v>
      </c>
      <c r="DT7" s="39">
        <v>29.68</v>
      </c>
      <c r="DU7" s="39">
        <v>32.33</v>
      </c>
      <c r="DV7" s="39">
        <v>35.020000000000003</v>
      </c>
      <c r="DW7" s="39">
        <v>39</v>
      </c>
      <c r="DX7" s="39">
        <v>12.03</v>
      </c>
      <c r="DY7" s="39">
        <v>13.14</v>
      </c>
      <c r="DZ7" s="39">
        <v>14.45</v>
      </c>
      <c r="EA7" s="39">
        <v>15.83</v>
      </c>
      <c r="EB7" s="39">
        <v>16.899999999999999</v>
      </c>
      <c r="EC7" s="39">
        <v>17.8</v>
      </c>
      <c r="ED7" s="39">
        <v>1.23</v>
      </c>
      <c r="EE7" s="39">
        <v>0.96</v>
      </c>
      <c r="EF7" s="39">
        <v>1.01</v>
      </c>
      <c r="EG7" s="39">
        <v>1.05</v>
      </c>
      <c r="EH7" s="39">
        <v>1.1000000000000001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2020-02-10T02:29:45Z</cp:lastPrinted>
  <dcterms:created xsi:type="dcterms:W3CDTF">2019-12-05T04:20:54Z</dcterms:created>
  <dcterms:modified xsi:type="dcterms:W3CDTF">2020-02-10T02:33:05Z</dcterms:modified>
  <cp:category/>
</cp:coreProperties>
</file>